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delaP\Documents\Městský útulek\MÚ Opava, VŘ\Městský útulek Opava, VŘ\Celková projektová dokumentace-soutěž\C - MÚ Opava - rozpočty\"/>
    </mc:Choice>
  </mc:AlternateContent>
  <xr:revisionPtr revIDLastSave="0" documentId="13_ncr:1_{C54399D3-CBFC-4E38-9DED-D87DE8741918}" xr6:coauthVersionLast="47" xr6:coauthVersionMax="47" xr10:uidLastSave="{00000000-0000-0000-0000-000000000000}"/>
  <bookViews>
    <workbookView xWindow="1860" yWindow="1020" windowWidth="24495" windowHeight="13620" xr2:uid="{00000000-000D-0000-FFFF-FFFF00000000}"/>
  </bookViews>
  <sheets>
    <sheet name="Rekapitulace" sheetId="6" r:id="rId1"/>
    <sheet name="materiál silno" sheetId="4" r:id="rId2"/>
    <sheet name="montáž silno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63" i="5" l="1"/>
  <c r="G64" i="5"/>
  <c r="G65" i="5"/>
  <c r="G66" i="5"/>
  <c r="G67" i="5"/>
  <c r="G68" i="5"/>
  <c r="G69" i="5"/>
  <c r="G47" i="5"/>
  <c r="G48" i="5"/>
  <c r="G49" i="5"/>
  <c r="G50" i="5"/>
  <c r="G51" i="5"/>
  <c r="G52" i="5"/>
  <c r="G53" i="5"/>
  <c r="G54" i="5"/>
  <c r="G55" i="5"/>
  <c r="G56" i="5"/>
  <c r="G39" i="5"/>
  <c r="G36" i="5"/>
  <c r="G14" i="5"/>
  <c r="G15" i="5"/>
  <c r="G16" i="5"/>
  <c r="G17" i="5"/>
  <c r="G18" i="5"/>
  <c r="G19" i="5"/>
  <c r="G20" i="5"/>
  <c r="G21" i="5"/>
  <c r="G22" i="5"/>
  <c r="G7" i="5"/>
  <c r="G4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E35" i="4"/>
  <c r="G7" i="4" l="1"/>
  <c r="G6" i="4"/>
  <c r="G9" i="4" l="1"/>
  <c r="G42" i="4"/>
  <c r="G44" i="4"/>
  <c r="G45" i="4"/>
  <c r="G46" i="4"/>
  <c r="G47" i="4"/>
  <c r="G46" i="5" l="1"/>
  <c r="G58" i="5" s="1"/>
  <c r="G35" i="5" l="1"/>
  <c r="G37" i="5"/>
  <c r="G38" i="5"/>
  <c r="G40" i="5"/>
  <c r="G6" i="5" l="1"/>
  <c r="G9" i="5" s="1"/>
  <c r="G13" i="5" l="1"/>
  <c r="G24" i="5" s="1"/>
  <c r="G34" i="4"/>
  <c r="G13" i="4"/>
  <c r="G30" i="4" s="1"/>
  <c r="G28" i="5" l="1"/>
  <c r="G30" i="5" s="1"/>
  <c r="G34" i="5" l="1"/>
  <c r="G42" i="5" s="1"/>
  <c r="G62" i="5"/>
  <c r="G41" i="4"/>
  <c r="G71" i="5" l="1"/>
  <c r="G74" i="5" s="1"/>
  <c r="E16" i="6" s="1"/>
  <c r="G49" i="4"/>
  <c r="G35" i="4"/>
  <c r="G37" i="4" l="1"/>
  <c r="G52" i="4" l="1"/>
  <c r="E15" i="6" s="1"/>
  <c r="E17" i="6" s="1"/>
  <c r="E20" i="6" s="1"/>
  <c r="E22" i="6" s="1"/>
  <c r="E24" i="6" s="1"/>
</calcChain>
</file>

<file path=xl/sharedStrings.xml><?xml version="1.0" encoding="utf-8"?>
<sst xmlns="http://schemas.openxmlformats.org/spreadsheetml/2006/main" count="310" uniqueCount="117">
  <si>
    <t>Kč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</si>
  <si>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</si>
  <si>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</si>
  <si>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</si>
  <si>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</si>
  <si>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</si>
  <si>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</si>
  <si>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</si>
  <si>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</si>
  <si>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</si>
  <si>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</si>
  <si>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 xml:space="preserve"> </t>
  </si>
  <si>
    <t>Komplexní přezkoušení - oživení</t>
  </si>
  <si>
    <t>Elektroinstalační  materiál,  el. přístroje,  el. spotřebiče</t>
  </si>
  <si>
    <t xml:space="preserve">Svítidla  a  světelné  zdroje  vč. zdrojů </t>
  </si>
  <si>
    <t>Vodiče  a  kabely</t>
  </si>
  <si>
    <t>Montáž  elektroinstalačního  materiálů,  el. přístrojů,  el. spotřebičů</t>
  </si>
  <si>
    <t>Bezšroubová svorka do instal. krabice 5x0,5-2,5mm</t>
  </si>
  <si>
    <t>MATERIÁL SILNOPROUD</t>
  </si>
  <si>
    <t>MONTÁŽ SILNOPROUD</t>
  </si>
  <si>
    <t>CELKEM BEZ DPH</t>
  </si>
  <si>
    <t>DPH 21%</t>
  </si>
  <si>
    <t>CELKEM S DPH</t>
  </si>
  <si>
    <t>REKAPITULACE</t>
  </si>
  <si>
    <t>11.</t>
  </si>
  <si>
    <t>12.</t>
  </si>
  <si>
    <t>13.</t>
  </si>
  <si>
    <t>14.</t>
  </si>
  <si>
    <t>15.</t>
  </si>
  <si>
    <t>16.</t>
  </si>
  <si>
    <t>Elektroinstalační materiál celkem bez DPH (silnoproud)</t>
  </si>
  <si>
    <t>Hmoždinky prům.8mm včetně vrutu</t>
  </si>
  <si>
    <t>Rozvaděčová technika  (není-li  uvedeno  jinak)</t>
  </si>
  <si>
    <t>Montáž  rozvaděčové  techniky  (není-li  uvedeno  jinak)</t>
  </si>
  <si>
    <t>Spolupráce s revizním technikem</t>
  </si>
  <si>
    <t>Příprava staveniště</t>
  </si>
  <si>
    <t>Koordinační činnost s ostatními profesemi</t>
  </si>
  <si>
    <t>ks</t>
  </si>
  <si>
    <t>PČ</t>
  </si>
  <si>
    <t>Typ</t>
  </si>
  <si>
    <t>Popis</t>
  </si>
  <si>
    <t>MJ</t>
  </si>
  <si>
    <t>Množství</t>
  </si>
  <si>
    <t>Jedn. cena</t>
  </si>
  <si>
    <t>Cena celkem</t>
  </si>
  <si>
    <t>M</t>
  </si>
  <si>
    <t>m</t>
  </si>
  <si>
    <t>kg</t>
  </si>
  <si>
    <t>K</t>
  </si>
  <si>
    <t>Zednické a zemní práce + materiál</t>
  </si>
  <si>
    <t>t</t>
  </si>
  <si>
    <t>Hodinové zúčtovací sazby</t>
  </si>
  <si>
    <t>Montáž celkem bez DPH (silnoproud)</t>
  </si>
  <si>
    <t>I.Ceny el. instalačního materiálu  (C21M, C22M, C36M, C38M, C46M)</t>
  </si>
  <si>
    <t>H07V (CY) 2,5 (rozvaděč + protah. drát)</t>
  </si>
  <si>
    <t>h</t>
  </si>
  <si>
    <t xml:space="preserve">Štítek z PVC na označení kabelu </t>
  </si>
  <si>
    <t xml:space="preserve">Montáž kabelového štítku </t>
  </si>
  <si>
    <t>Výkresová dokumentace skutečného provedení stavby, půdorysy + rozvaděče (h)</t>
  </si>
  <si>
    <t>II. Montážní práce (C21M - elektromontáže, C22M - montáže sdělovacích zařízení, C36M - měření a regulace, C46M -  zemní práce - výkopy pro kabely, 801-3 - stavební práce - výseky)</t>
  </si>
  <si>
    <t>Montáž svítidel včetně světelných zdrojů</t>
  </si>
  <si>
    <t>Uložení vodičů a kabelů</t>
  </si>
  <si>
    <t>Odvoz suti a vybouraných hmot na skládku nebo meziskládku do 10 km od místa stavby se složením</t>
  </si>
  <si>
    <t>Svorka lámací 12x4mm2</t>
  </si>
  <si>
    <t>Stavební hřebíky 100</t>
  </si>
  <si>
    <t>Páska izolační PVC 19/30m</t>
  </si>
  <si>
    <t>Sádra bílá</t>
  </si>
  <si>
    <t>Svorka lámací 12ks 4mm</t>
  </si>
  <si>
    <t>Upozornění pro zhotovitele</t>
  </si>
  <si>
    <t xml:space="preserve">1) Uvedené ceny jsou v Kč a nezahrnují DPH, pokud to není uvedeno. 
2) veškeré položky na přípomoce, lešení, montážní plošiny, přesuny hmot a suti, uložení suti na skládku, dopravu, montáž, atd... jsou zahrnuty v jednotlivých cenách.
3) součásti prací jsou veškeré zkoušky, potřebná měření, inspekce, uvedení zařízení do provozu, zaškolení obsluhy
4) součástí dodávky je zpracování veškeré dílenské dokumentace a dokumentace skutečného provedení
5) v rozsahu prací zhotovitele jsou rovněž jakékoliv prvky, zařízení, práce a pomocné materiály, které jsou nezbytně nutné k dodání, instalaci , dokončení a provozování díla (např. požární ucpávky, štítky pro řádné a trvalé značení komponent a zařízení, závěsy, nátěry, pomocné konstrukce, montážní materiály, materiály a práce nezbytné z důvodu koordinace s ostatními profesemi, speciální nářadí a nástroje, speciální opatření při provádění prací, první náplně atd.) které je provedeno řádně a je plně funkční a je v souladu se zákony a předpisy platnými v České republice“.  
6)  součástí dodávky jsou veškerá měření jako například vytyčení konstrukcí, kontrolní měření, zaměření skutečného stavu apod.
7) V nabídce musí být zahrnuta realizace díla, včetně koordinace provádění díla s ostatními profesemi.
8) Projektant předpokládá, že zhotovitel je odborně způsobilá firma a proto odpovědností zhotovitele je, aby přesně stanovil rozsah svých prací, včetně návazností na stavbu, ostatní řemesla, harmonogram výstavby a časové rozdělení stavby na samostatně řešené části s příslušnými stranami. 
</t>
  </si>
  <si>
    <t xml:space="preserve">9) Nabídka bude plně respektovat materiálový a technický standard materiálu a technické úrovně zadavatele a uživatele objektů. V rámci nabídky musí být garantována kompatibilita nabízených zařízení s již provozovaným zařízením zadavatele a uživatele objektu, která jsou již ve funkci na jiných místech.
10) Zhotovitel doplní poskytnuté informace svými vlastními znalostmi a zkušenostmi tak, aby mohl připravit úplnou nabídku a je plnou zhotovitelovou zodpovědností učinit potřebné dotazy, jak to pro tento účel považuje za nutné.
11) Je povinností zhotovitele opatřit si všechny potřebné informace tak, aby mohl předložit pevnou definitivní cenu a kvalifikovanou nabídku, podle které zhotoví stavbu podle požadavků objednatele. 
12) Projektant na základě pověření objednatelem bude mít svrchovanou pravomoc při řešení všech záležitostí a případných neshod týkajících se kvality materiálu. 
</t>
  </si>
  <si>
    <t>Státní odborný dozor organizace TIČR dle NV č.190/2022 Sb</t>
  </si>
  <si>
    <t>Krabice IP54, nástěnná, šedá, malá 100x100x61mm</t>
  </si>
  <si>
    <t>Výchozí revize včetně revizní zprávy (elektroinstalace)</t>
  </si>
  <si>
    <t>Poplatek za uložení stavebního odpadu na skládce (skládkovné) směsného stavebního a demoličního</t>
  </si>
  <si>
    <t>Vnitrostaveništní doprava suti a vybouraných hmot pro budovy v do 9 m ručně</t>
  </si>
  <si>
    <t>Hmoždinky prům.8mm (běžné trasy - beton)</t>
  </si>
  <si>
    <t>Vruty chromované (běžné trasy - beton)</t>
  </si>
  <si>
    <t>m2</t>
  </si>
  <si>
    <t>VRN - Vedlejší rozpočtové náklady</t>
  </si>
  <si>
    <t>Spínač č.1 do vlhka, IP54, bílá-lesk, nástěnný</t>
  </si>
  <si>
    <t>Poplatek za recyklaci dle zákona - svítidel</t>
  </si>
  <si>
    <t>Drát Nerez V4A, Rd 10, prům.10mm, 0,62kg/m (m)</t>
  </si>
  <si>
    <t>CYKY-J 3x2,5</t>
  </si>
  <si>
    <t>CYKY-O 2(3)x1,5</t>
  </si>
  <si>
    <t>H07V (CYA) 10 (rozvaděč)</t>
  </si>
  <si>
    <t>Trubka korudovaná 40/32 (prostup v podlaze, zemině, stěnu aj.)</t>
  </si>
  <si>
    <t>Trubka korudovaná 63/52 (prostup do rozvaděče, přes stěnu, podlahu)</t>
  </si>
  <si>
    <t>Svorka křížová SK1 (kulatina-kulatina) 60x60mm s destičkou, V4A, Rd 8-10/Rd 8-10</t>
  </si>
  <si>
    <t>Trubka korudovaná 40/32 (prostup do rozvaděče, přes stěnu, podlahu)</t>
  </si>
  <si>
    <t>Svorky nad 2 šrouby (SK)</t>
  </si>
  <si>
    <t>LED svítidlo ozn. A + V</t>
  </si>
  <si>
    <t>Drát Nerez prům. 10mm bez podpěr v zemi</t>
  </si>
  <si>
    <t>Řezání rýh 15x5cm - zdi (od rozvaděčů směrem ven)</t>
  </si>
  <si>
    <t>Vyměřování zásuvek, kab. tras, vyhledání stáv. instalce aj.</t>
  </si>
  <si>
    <t>Kabelová rýha 35x80cm tř.4 (m) - Travnatá plocha (pro kabelové rozvody NN)</t>
  </si>
  <si>
    <t>Zához kabelové rýhy 35x80cm tř.4 (m) - (pro kabelové rozvody NN)</t>
  </si>
  <si>
    <t>Provizorní úprava terénu zemina tř.4 (50cm na každou stranu od osy výkopu)</t>
  </si>
  <si>
    <t>Hutnění zeminy a štěrku po vrstvách max. 200 mm</t>
  </si>
  <si>
    <t>Kabelová rýha 50x120cm tř.4 (m) - Pod komunikaci, vjezdy (NN)</t>
  </si>
  <si>
    <t>Zához kabelové rýhy 50x120cm tř.4 (m) - Pod komunikaci, vjezdy (NN)</t>
  </si>
  <si>
    <t>D.1.2 - Technika prostředí staveb (TPS)
D.1.2.5 TPS - Silnoproud (Venkovní kabelové rozvody NN)</t>
  </si>
  <si>
    <t>ROZPOČET - 11/2025</t>
  </si>
  <si>
    <t>Typová zásuvková celoplastová skříň ZS1, IP66/20, In=63A, rozměru 328x550x176mm, napojena kabelem CYKY-J 5x10 z RH v budově, +1,2m (spodní hrana), vybavena : 1x zás. 400V/32A/5p, 1x zás. 400V/16A/5p, 4x zás. 230V/16A/3p, 1x jistič C25/3, 1x jistič C16/3, 4x jistič B16/1). V rozvaděči RH osazen 1x jistič C32/3 a 1x proudový chránič 40/3+N/0,03A (typ A-G) pro ZS2.</t>
  </si>
  <si>
    <t>Typová zásuvková celoplastová skříň ZS2, IP66/20, In=80A, rozměru 477x550x186mm, napojena kabelem CYKY-J 5x10 z RH v budově, +1,2m (spodní hrana), vybavena : 2x zás. 400V/32A/5p, 2x zás. 400V/16A/5p, 4x zás. 230V/16A/3p, 2x jistič C25/3, 2x jistič C16/3, 4x jistič B16/1). V rozvaděči RH osazen 1x jistič C32/3 a 1x proudový chránič 40/3+N/0,03A (typ A-G) pro ZS2.</t>
  </si>
  <si>
    <t>Tuhá trubka prům.25mm, 320kN (prostor s bet. stropem, kotelna)</t>
  </si>
  <si>
    <t>Spojka pevná prům.25mm, 320kN (prostor s bet. stropem, kotelna)</t>
  </si>
  <si>
    <t>Příchytka prům.25mm, 320kN (prostor s bet. stropem, kotelna)</t>
  </si>
  <si>
    <t>A - LED svítidlo v krytí IP66, odolné vůči prachu a vlhkosti, elektronický předřadník se stálým výstupem. Elektrická Třída ochrany I. Vrchní kryt: světlešedý polykarbonát. Difuzor: opálový polykarbonát s vysokým přenosem a refrakčními hranoly. Pro okolní teplotu: -20°C do +35°C. Dodáváno s LED zdroji v barvě 4000K. Rozměry: 1100 x 92 x 90 mm, Příkon svítidla: 19,7 W, Světelný tok: 2950 lm, Hmotnost: 1,7 kg</t>
  </si>
  <si>
    <t>Kabel TCEPKPFLE 3x4x0,8</t>
  </si>
  <si>
    <t>CYKY-J 5x10</t>
  </si>
  <si>
    <t xml:space="preserve">Osazení typové zásuvkové celoplastové skříně ZS2, IP66/20, In=80A, vč. ukončení vodičů 5ks do 16mm2 </t>
  </si>
  <si>
    <t xml:space="preserve">Osazení typové zásuvkové celoplastové skříně ZS1, IP66/20, In=63A, vč. ukončení vodičů 5ks do 16mm2 </t>
  </si>
  <si>
    <t>Trubka tuhá PVC prům.25mm vč. příslušenství</t>
  </si>
  <si>
    <t>CYKY-J  5x10</t>
  </si>
  <si>
    <t>Vrtání zdí 45cm beton do průměru 10cm</t>
  </si>
  <si>
    <t>MĚSTSKÝ ÚTULEK OPAVA                                                                           OKOLÍ A ZÁZEMÍ
k.ú. OPAVA-PŘEDMĚSTÍ (711578),
p.č. 2047/1, 2047/4, 2047/3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</si>
</sst>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5">
    <font>
      <sz val="10"/>
      <name val="Arial"/>
    </font>
    <font>
      <sz val="10"/>
      <name val="Arial CE"/>
      <charset val="238"/>
    </font>
    <font>
      <sz val="9"/>
      <name val="Arial CE"/>
      <charset val="238"/>
    </font>
    <font>
      <i/>
      <sz val="10"/>
      <name val="Arial CE"/>
      <charset val="238"/>
    </font>
    <font>
      <i/>
      <sz val="9"/>
      <name val="Arial CE"/>
      <charset val="238"/>
    </font>
    <font>
      <i/>
      <sz val="8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2"/>
      <name val="Arial CE"/>
      <charset val="238"/>
    </font>
    <font>
      <b/>
      <sz val="12"/>
      <name val="Arial"/>
      <family val="2"/>
      <charset val="238"/>
    </font>
    <font>
      <b/>
      <sz val="14"/>
      <name val="Arial CE"/>
      <charset val="238"/>
    </font>
    <font>
      <sz val="12"/>
      <name val="Arial CE"/>
      <charset val="238"/>
    </font>
    <font>
      <sz val="8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sz val="9"/>
      <name val="Arial CE"/>
      <charset val="238"/>
    </font>
    <font>
      <i/>
      <sz val="8"/>
      <name val="Arial CE"/>
      <charset val="238"/>
    </font>
    <font>
      <b/>
      <sz val="10"/>
      <name val="Arial CE"/>
      <charset val="238"/>
    </font>
    <font>
      <i/>
      <sz val="9"/>
      <name val="Arial CE"/>
      <charset val="238"/>
    </font>
    <font>
      <i/>
      <sz val="10"/>
      <name val="Arial CE"/>
      <charset val="238"/>
    </font>
    <font>
      <sz val="12"/>
      <name val="formata"/>
      <charset val="238"/>
    </font>
    <font>
      <b/>
      <sz val="12"/>
      <name val="formata"/>
      <charset val="238"/>
    </font>
    <font>
      <sz val="9"/>
      <color rgb="FF000000"/>
      <name val="Arial"/>
      <family val="2"/>
      <charset val="238"/>
    </font>
    <font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1" fillId="0" borderId="0"/>
  </cellStyleXfs>
  <cellXfs count="179">
    <xf numFmtId="0" fontId="0" fillId="0" borderId="0" xfId="0"/>
    <xf numFmtId="2" fontId="1" fillId="0" borderId="0" xfId="0" applyNumberFormat="1" applyFont="1" applyProtection="1">
      <protection locked="0"/>
    </xf>
    <xf numFmtId="2" fontId="6" fillId="0" borderId="0" xfId="0" applyNumberFormat="1" applyFont="1" applyProtection="1">
      <protection locked="0"/>
    </xf>
    <xf numFmtId="2" fontId="6" fillId="0" borderId="0" xfId="0" applyNumberFormat="1" applyFont="1" applyAlignment="1" applyProtection="1">
      <alignment horizontal="right"/>
      <protection locked="0"/>
    </xf>
    <xf numFmtId="2" fontId="6" fillId="0" borderId="0" xfId="0" applyNumberFormat="1" applyFont="1" applyAlignment="1" applyProtection="1">
      <alignment wrapText="1"/>
      <protection locked="0"/>
    </xf>
    <xf numFmtId="2" fontId="14" fillId="2" borderId="2" xfId="0" applyNumberFormat="1" applyFont="1" applyFill="1" applyBorder="1" applyProtection="1">
      <protection locked="0"/>
    </xf>
    <xf numFmtId="2" fontId="14" fillId="0" borderId="0" xfId="0" applyNumberFormat="1" applyFont="1" applyProtection="1">
      <protection locked="0"/>
    </xf>
    <xf numFmtId="2" fontId="13" fillId="0" borderId="2" xfId="0" applyNumberFormat="1" applyFont="1" applyBorder="1" applyProtection="1">
      <protection locked="0"/>
    </xf>
    <xf numFmtId="2" fontId="14" fillId="0" borderId="0" xfId="0" applyNumberFormat="1" applyFont="1" applyAlignment="1" applyProtection="1">
      <alignment vertical="top"/>
      <protection locked="0"/>
    </xf>
    <xf numFmtId="2" fontId="15" fillId="0" borderId="0" xfId="0" applyNumberFormat="1" applyFont="1" applyProtection="1">
      <protection locked="0"/>
    </xf>
    <xf numFmtId="2" fontId="14" fillId="0" borderId="2" xfId="0" applyNumberFormat="1" applyFont="1" applyBorder="1" applyAlignment="1" applyProtection="1">
      <alignment wrapText="1"/>
      <protection locked="0"/>
    </xf>
    <xf numFmtId="2" fontId="14" fillId="0" borderId="2" xfId="0" applyNumberFormat="1" applyFont="1" applyBorder="1" applyProtection="1">
      <protection locked="0"/>
    </xf>
    <xf numFmtId="2" fontId="14" fillId="0" borderId="6" xfId="0" applyNumberFormat="1" applyFont="1" applyBorder="1" applyAlignment="1" applyProtection="1">
      <alignment vertical="top"/>
      <protection locked="0"/>
    </xf>
    <xf numFmtId="2" fontId="18" fillId="0" borderId="0" xfId="0" applyNumberFormat="1" applyFont="1" applyAlignment="1" applyProtection="1">
      <alignment vertical="top"/>
      <protection locked="0"/>
    </xf>
    <xf numFmtId="2" fontId="14" fillId="0" borderId="11" xfId="0" applyNumberFormat="1" applyFont="1" applyBorder="1" applyAlignment="1" applyProtection="1">
      <alignment vertical="top"/>
      <protection locked="0"/>
    </xf>
    <xf numFmtId="2" fontId="6" fillId="0" borderId="0" xfId="0" applyNumberFormat="1" applyFont="1" applyAlignment="1" applyProtection="1">
      <alignment horizontal="right" wrapText="1"/>
      <protection locked="0"/>
    </xf>
    <xf numFmtId="2" fontId="14" fillId="0" borderId="0" xfId="0" applyNumberFormat="1" applyFont="1" applyAlignment="1" applyProtection="1">
      <alignment vertical="top" wrapText="1"/>
      <protection locked="0"/>
    </xf>
    <xf numFmtId="2" fontId="6" fillId="0" borderId="2" xfId="0" applyNumberFormat="1" applyFont="1" applyBorder="1" applyAlignment="1" applyProtection="1">
      <alignment wrapText="1"/>
      <protection locked="0"/>
    </xf>
    <xf numFmtId="2" fontId="6" fillId="2" borderId="2" xfId="0" applyNumberFormat="1" applyFont="1" applyFill="1" applyBorder="1" applyAlignment="1" applyProtection="1">
      <alignment wrapText="1"/>
      <protection locked="0"/>
    </xf>
    <xf numFmtId="2" fontId="7" fillId="0" borderId="2" xfId="0" applyNumberFormat="1" applyFont="1" applyBorder="1" applyAlignment="1" applyProtection="1">
      <alignment wrapText="1"/>
      <protection locked="0"/>
    </xf>
    <xf numFmtId="2" fontId="1" fillId="0" borderId="0" xfId="0" applyNumberFormat="1" applyFont="1" applyAlignment="1" applyProtection="1">
      <alignment wrapText="1"/>
      <protection locked="0"/>
    </xf>
    <xf numFmtId="2" fontId="6" fillId="0" borderId="6" xfId="0" applyNumberFormat="1" applyFont="1" applyBorder="1" applyProtection="1">
      <protection locked="0"/>
    </xf>
    <xf numFmtId="2" fontId="18" fillId="0" borderId="0" xfId="0" applyNumberFormat="1" applyFont="1" applyProtection="1">
      <protection locked="0"/>
    </xf>
    <xf numFmtId="2" fontId="6" fillId="0" borderId="11" xfId="0" applyNumberFormat="1" applyFont="1" applyBorder="1" applyProtection="1">
      <protection locked="0"/>
    </xf>
    <xf numFmtId="2" fontId="6" fillId="0" borderId="0" xfId="0" applyNumberFormat="1" applyFont="1" applyAlignment="1" applyProtection="1">
      <alignment vertical="top" wrapText="1"/>
      <protection locked="0"/>
    </xf>
    <xf numFmtId="2" fontId="6" fillId="0" borderId="0" xfId="0" applyNumberFormat="1" applyFont="1" applyAlignment="1" applyProtection="1">
      <alignment vertical="top"/>
      <protection locked="0"/>
    </xf>
    <xf numFmtId="2" fontId="12" fillId="0" borderId="0" xfId="0" applyNumberFormat="1" applyFont="1" applyProtection="1">
      <protection locked="0"/>
    </xf>
    <xf numFmtId="0" fontId="7" fillId="2" borderId="1" xfId="0" applyFont="1" applyFill="1" applyBorder="1" applyAlignment="1">
      <alignment wrapText="1"/>
    </xf>
    <xf numFmtId="0" fontId="7" fillId="2" borderId="2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2" fontId="6" fillId="2" borderId="3" xfId="0" applyNumberFormat="1" applyFont="1" applyFill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/>
    <xf numFmtId="0" fontId="1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 applyAlignment="1">
      <alignment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2" fontId="6" fillId="0" borderId="0" xfId="0" applyNumberFormat="1" applyFont="1" applyAlignment="1">
      <alignment horizontal="right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2" fontId="7" fillId="0" borderId="3" xfId="0" applyNumberFormat="1" applyFont="1" applyBorder="1" applyAlignment="1">
      <alignment wrapText="1"/>
    </xf>
    <xf numFmtId="2" fontId="5" fillId="0" borderId="0" xfId="0" applyNumberFormat="1" applyFont="1" applyAlignment="1">
      <alignment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2" fontId="6" fillId="0" borderId="0" xfId="0" applyNumberFormat="1" applyFont="1" applyAlignment="1">
      <alignment vertical="top" wrapText="1"/>
    </xf>
    <xf numFmtId="2" fontId="1" fillId="0" borderId="0" xfId="0" applyNumberFormat="1" applyFont="1"/>
    <xf numFmtId="2" fontId="1" fillId="0" borderId="0" xfId="0" applyNumberFormat="1" applyFont="1" applyAlignment="1">
      <alignment wrapText="1"/>
    </xf>
    <xf numFmtId="0" fontId="6" fillId="0" borderId="0" xfId="0" applyFont="1" applyAlignment="1">
      <alignment horizontal="center" wrapText="1"/>
    </xf>
    <xf numFmtId="2" fontId="7" fillId="0" borderId="4" xfId="0" applyNumberFormat="1" applyFont="1" applyBorder="1" applyAlignment="1">
      <alignment wrapText="1"/>
    </xf>
    <xf numFmtId="0" fontId="7" fillId="0" borderId="2" xfId="0" applyFont="1" applyBorder="1" applyAlignment="1">
      <alignment horizontal="center" wrapText="1"/>
    </xf>
    <xf numFmtId="0" fontId="6" fillId="0" borderId="0" xfId="0" applyFont="1" applyAlignment="1">
      <alignment horizontal="right" wrapText="1"/>
    </xf>
    <xf numFmtId="0" fontId="6" fillId="0" borderId="0" xfId="0" applyFont="1"/>
    <xf numFmtId="2" fontId="6" fillId="0" borderId="0" xfId="0" applyNumberFormat="1" applyFont="1"/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2" fontId="6" fillId="0" borderId="3" xfId="0" applyNumberFormat="1" applyFont="1" applyBorder="1" applyAlignment="1">
      <alignment wrapText="1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2" fontId="6" fillId="0" borderId="0" xfId="0" applyNumberFormat="1" applyFont="1" applyAlignment="1">
      <alignment horizontal="right" wrapText="1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center" wrapText="1"/>
    </xf>
    <xf numFmtId="2" fontId="7" fillId="0" borderId="0" xfId="0" applyNumberFormat="1" applyFont="1" applyAlignment="1">
      <alignment wrapText="1"/>
    </xf>
    <xf numFmtId="2" fontId="6" fillId="0" borderId="0" xfId="0" applyNumberFormat="1" applyFont="1" applyAlignment="1">
      <alignment vertical="top"/>
    </xf>
    <xf numFmtId="0" fontId="4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horizontal="center" wrapText="1"/>
    </xf>
    <xf numFmtId="0" fontId="6" fillId="0" borderId="6" xfId="0" applyFont="1" applyBorder="1" applyAlignment="1">
      <alignment wrapText="1"/>
    </xf>
    <xf numFmtId="2" fontId="6" fillId="0" borderId="7" xfId="0" applyNumberFormat="1" applyFont="1" applyBorder="1"/>
    <xf numFmtId="0" fontId="7" fillId="0" borderId="8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2" fontId="18" fillId="0" borderId="9" xfId="0" applyNumberFormat="1" applyFont="1" applyBorder="1"/>
    <xf numFmtId="0" fontId="6" fillId="0" borderId="10" xfId="0" applyFont="1" applyBorder="1" applyAlignment="1">
      <alignment wrapText="1"/>
    </xf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wrapText="1"/>
    </xf>
    <xf numFmtId="2" fontId="6" fillId="0" borderId="12" xfId="0" applyNumberFormat="1" applyFont="1" applyBorder="1"/>
    <xf numFmtId="2" fontId="12" fillId="0" borderId="0" xfId="0" applyNumberFormat="1" applyFont="1"/>
    <xf numFmtId="0" fontId="2" fillId="0" borderId="0" xfId="0" applyFont="1"/>
    <xf numFmtId="2" fontId="12" fillId="0" borderId="0" xfId="0" applyNumberFormat="1" applyFont="1" applyAlignment="1" applyProtection="1">
      <alignment horizontal="right" vertical="top" wrapText="1"/>
      <protection locked="0"/>
    </xf>
    <xf numFmtId="0" fontId="13" fillId="2" borderId="1" xfId="0" applyFont="1" applyFill="1" applyBorder="1"/>
    <xf numFmtId="0" fontId="13" fillId="2" borderId="2" xfId="0" applyFont="1" applyFill="1" applyBorder="1"/>
    <xf numFmtId="0" fontId="7" fillId="2" borderId="2" xfId="0" applyFont="1" applyFill="1" applyBorder="1"/>
    <xf numFmtId="0" fontId="14" fillId="2" borderId="2" xfId="0" applyFont="1" applyFill="1" applyBorder="1"/>
    <xf numFmtId="2" fontId="14" fillId="2" borderId="3" xfId="0" applyNumberFormat="1" applyFont="1" applyFill="1" applyBorder="1"/>
    <xf numFmtId="0" fontId="15" fillId="0" borderId="0" xfId="0" applyFont="1"/>
    <xf numFmtId="0" fontId="13" fillId="0" borderId="0" xfId="0" applyFont="1"/>
    <xf numFmtId="0" fontId="14" fillId="0" borderId="0" xfId="0" applyFont="1"/>
    <xf numFmtId="2" fontId="14" fillId="0" borderId="0" xfId="0" applyNumberFormat="1" applyFont="1"/>
    <xf numFmtId="0" fontId="13" fillId="0" borderId="1" xfId="0" applyFont="1" applyBorder="1"/>
    <xf numFmtId="0" fontId="13" fillId="0" borderId="2" xfId="0" applyFont="1" applyBorder="1"/>
    <xf numFmtId="0" fontId="13" fillId="0" borderId="2" xfId="0" applyFont="1" applyBorder="1" applyAlignment="1">
      <alignment horizontal="right"/>
    </xf>
    <xf numFmtId="2" fontId="13" fillId="0" borderId="3" xfId="0" applyNumberFormat="1" applyFont="1" applyBorder="1"/>
    <xf numFmtId="0" fontId="14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14" fillId="0" borderId="0" xfId="0" applyFont="1" applyAlignment="1">
      <alignment wrapText="1"/>
    </xf>
    <xf numFmtId="2" fontId="15" fillId="0" borderId="0" xfId="0" applyNumberFormat="1" applyFont="1"/>
    <xf numFmtId="0" fontId="14" fillId="0" borderId="0" xfId="0" applyFont="1" applyAlignment="1">
      <alignment vertical="top" wrapText="1"/>
    </xf>
    <xf numFmtId="2" fontId="13" fillId="0" borderId="4" xfId="0" applyNumberFormat="1" applyFont="1" applyBorder="1"/>
    <xf numFmtId="0" fontId="13" fillId="0" borderId="2" xfId="0" applyFont="1" applyBorder="1" applyAlignment="1">
      <alignment horizontal="center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right" vertical="top"/>
    </xf>
    <xf numFmtId="2" fontId="14" fillId="0" borderId="0" xfId="0" applyNumberFormat="1" applyFont="1" applyAlignment="1">
      <alignment vertical="top"/>
    </xf>
    <xf numFmtId="0" fontId="12" fillId="0" borderId="0" xfId="0" applyFont="1"/>
    <xf numFmtId="2" fontId="13" fillId="0" borderId="4" xfId="0" applyNumberFormat="1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4" fillId="0" borderId="2" xfId="0" applyFont="1" applyBorder="1" applyAlignment="1">
      <alignment horizontal="center" wrapText="1"/>
    </xf>
    <xf numFmtId="0" fontId="13" fillId="0" borderId="2" xfId="0" applyFont="1" applyBorder="1" applyAlignment="1">
      <alignment wrapText="1"/>
    </xf>
    <xf numFmtId="0" fontId="13" fillId="0" borderId="2" xfId="0" applyFont="1" applyBorder="1" applyAlignment="1">
      <alignment horizontal="right" wrapText="1"/>
    </xf>
    <xf numFmtId="0" fontId="14" fillId="0" borderId="2" xfId="0" applyFont="1" applyBorder="1" applyAlignment="1">
      <alignment wrapText="1"/>
    </xf>
    <xf numFmtId="2" fontId="14" fillId="0" borderId="3" xfId="0" applyNumberFormat="1" applyFont="1" applyBorder="1" applyAlignment="1">
      <alignment wrapText="1"/>
    </xf>
    <xf numFmtId="0" fontId="14" fillId="0" borderId="0" xfId="0" applyFont="1" applyAlignment="1">
      <alignment horizontal="center" vertical="top" wrapText="1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right" wrapText="1"/>
    </xf>
    <xf numFmtId="2" fontId="14" fillId="0" borderId="0" xfId="0" applyNumberFormat="1" applyFont="1" applyAlignment="1">
      <alignment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14" fillId="0" borderId="1" xfId="0" applyFont="1" applyBorder="1"/>
    <xf numFmtId="0" fontId="14" fillId="0" borderId="2" xfId="0" applyFont="1" applyBorder="1" applyAlignment="1">
      <alignment horizontal="center"/>
    </xf>
    <xf numFmtId="0" fontId="14" fillId="0" borderId="2" xfId="0" applyFont="1" applyBorder="1"/>
    <xf numFmtId="2" fontId="14" fillId="0" borderId="3" xfId="0" applyNumberFormat="1" applyFont="1" applyBorder="1"/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24" fillId="0" borderId="0" xfId="0" applyFont="1" applyAlignment="1">
      <alignment horizontal="right" wrapText="1"/>
    </xf>
    <xf numFmtId="0" fontId="14" fillId="0" borderId="5" xfId="0" applyFont="1" applyBorder="1" applyAlignment="1">
      <alignment vertical="top"/>
    </xf>
    <xf numFmtId="0" fontId="14" fillId="0" borderId="6" xfId="0" applyFont="1" applyBorder="1" applyAlignment="1">
      <alignment vertical="top"/>
    </xf>
    <xf numFmtId="0" fontId="14" fillId="0" borderId="6" xfId="0" applyFont="1" applyBorder="1" applyAlignment="1">
      <alignment horizontal="right" vertical="top"/>
    </xf>
    <xf numFmtId="2" fontId="14" fillId="0" borderId="7" xfId="0" applyNumberFormat="1" applyFont="1" applyBorder="1" applyAlignment="1">
      <alignment vertical="top"/>
    </xf>
    <xf numFmtId="0" fontId="18" fillId="0" borderId="8" xfId="0" applyFont="1" applyBorder="1" applyAlignment="1">
      <alignment vertical="top"/>
    </xf>
    <xf numFmtId="0" fontId="18" fillId="0" borderId="0" xfId="0" applyFont="1" applyAlignment="1">
      <alignment vertical="top"/>
    </xf>
    <xf numFmtId="0" fontId="18" fillId="0" borderId="0" xfId="0" applyFont="1" applyAlignment="1">
      <alignment horizontal="right" vertical="top"/>
    </xf>
    <xf numFmtId="2" fontId="18" fillId="0" borderId="9" xfId="0" applyNumberFormat="1" applyFont="1" applyBorder="1" applyAlignment="1">
      <alignment horizontal="right" vertical="top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vertical="top"/>
    </xf>
    <xf numFmtId="0" fontId="14" fillId="0" borderId="11" xfId="0" applyFont="1" applyBorder="1" applyAlignment="1">
      <alignment horizontal="right" vertical="top"/>
    </xf>
    <xf numFmtId="2" fontId="14" fillId="0" borderId="12" xfId="0" applyNumberFormat="1" applyFont="1" applyBorder="1" applyAlignment="1">
      <alignment vertical="top"/>
    </xf>
    <xf numFmtId="2" fontId="15" fillId="0" borderId="0" xfId="0" applyNumberFormat="1" applyFont="1" applyAlignment="1">
      <alignment wrapText="1"/>
    </xf>
    <xf numFmtId="0" fontId="17" fillId="0" borderId="0" xfId="0" applyFont="1"/>
    <xf numFmtId="0" fontId="16" fillId="0" borderId="0" xfId="0" applyFont="1" applyAlignment="1">
      <alignment wrapText="1"/>
    </xf>
    <xf numFmtId="0" fontId="19" fillId="0" borderId="0" xfId="0" applyFont="1"/>
    <xf numFmtId="0" fontId="20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2" fontId="7" fillId="0" borderId="0" xfId="0" applyNumberFormat="1" applyFont="1" applyAlignment="1">
      <alignment horizontal="right"/>
    </xf>
    <xf numFmtId="0" fontId="8" fillId="0" borderId="1" xfId="0" applyFont="1" applyBorder="1"/>
    <xf numFmtId="0" fontId="8" fillId="0" borderId="2" xfId="0" applyFont="1" applyBorder="1"/>
    <xf numFmtId="2" fontId="8" fillId="0" borderId="2" xfId="0" applyNumberFormat="1" applyFont="1" applyBorder="1"/>
    <xf numFmtId="2" fontId="8" fillId="0" borderId="3" xfId="0" applyNumberFormat="1" applyFont="1" applyBorder="1" applyAlignment="1">
      <alignment horizontal="center"/>
    </xf>
    <xf numFmtId="0" fontId="8" fillId="0" borderId="0" xfId="0" applyFont="1"/>
    <xf numFmtId="2" fontId="8" fillId="0" borderId="0" xfId="0" applyNumberFormat="1" applyFont="1"/>
    <xf numFmtId="0" fontId="11" fillId="0" borderId="0" xfId="0" applyFont="1" applyAlignment="1">
      <alignment vertical="top"/>
    </xf>
    <xf numFmtId="2" fontId="11" fillId="0" borderId="0" xfId="0" applyNumberFormat="1" applyFont="1" applyAlignment="1">
      <alignment vertical="top"/>
    </xf>
    <xf numFmtId="0" fontId="11" fillId="0" borderId="0" xfId="0" applyFont="1" applyAlignment="1">
      <alignment wrapText="1"/>
    </xf>
    <xf numFmtId="164" fontId="11" fillId="0" borderId="0" xfId="0" applyNumberFormat="1" applyFont="1" applyAlignment="1">
      <alignment vertical="top"/>
    </xf>
    <xf numFmtId="0" fontId="11" fillId="0" borderId="0" xfId="0" applyFont="1"/>
    <xf numFmtId="2" fontId="11" fillId="0" borderId="0" xfId="0" applyNumberFormat="1" applyFont="1"/>
    <xf numFmtId="164" fontId="11" fillId="0" borderId="0" xfId="0" applyNumberFormat="1" applyFont="1"/>
    <xf numFmtId="0" fontId="1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8" fillId="0" borderId="0" xfId="0" applyFont="1" applyAlignment="1">
      <alignment vertical="top"/>
    </xf>
    <xf numFmtId="164" fontId="8" fillId="0" borderId="0" xfId="0" applyNumberFormat="1" applyFont="1"/>
    <xf numFmtId="2" fontId="2" fillId="0" borderId="0" xfId="0" applyNumberFormat="1" applyFont="1"/>
    <xf numFmtId="0" fontId="22" fillId="0" borderId="0" xfId="1" applyFont="1" applyAlignment="1">
      <alignment horizontal="center"/>
    </xf>
    <xf numFmtId="49" fontId="23" fillId="0" borderId="0" xfId="1" applyNumberFormat="1" applyFont="1" applyAlignment="1">
      <alignment horizontal="left" vertical="top" wrapText="1"/>
    </xf>
    <xf numFmtId="0" fontId="3" fillId="0" borderId="0" xfId="0" applyFont="1"/>
    <xf numFmtId="0" fontId="10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</cellXfs>
  <cellStyles count="2">
    <cellStyle name="Normální" xfId="0" builtinId="0"/>
    <cellStyle name="Normální 29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H60"/>
  <sheetViews>
    <sheetView tabSelected="1" workbookViewId="0">
      <selection activeCell="E15" sqref="E15"/>
    </sheetView>
  </sheetViews>
  <sheetFormatPr defaultColWidth="10" defaultRowHeight="12.75"/>
  <cols>
    <col min="1" max="1" width="3.140625" style="33" customWidth="1"/>
    <col min="2" max="2" width="59.85546875" style="33" customWidth="1"/>
    <col min="3" max="3" width="3.5703125" style="33" customWidth="1"/>
    <col min="4" max="4" width="7.28515625" style="47" customWidth="1"/>
    <col min="5" max="5" width="19.5703125" style="47" customWidth="1"/>
    <col min="6" max="16384" width="10" style="33"/>
  </cols>
  <sheetData>
    <row r="3" spans="1:8" ht="99.95" customHeight="1">
      <c r="A3" s="175" t="s">
        <v>116</v>
      </c>
      <c r="B3" s="175"/>
      <c r="C3" s="175"/>
      <c r="D3" s="175"/>
      <c r="E3" s="175"/>
    </row>
    <row r="4" spans="1:8" ht="60" customHeight="1">
      <c r="A4" s="175" t="s">
        <v>101</v>
      </c>
      <c r="B4" s="175"/>
      <c r="C4" s="175"/>
      <c r="D4" s="175"/>
      <c r="E4" s="175"/>
    </row>
    <row r="6" spans="1:8" ht="15.75">
      <c r="A6" s="176" t="s">
        <v>102</v>
      </c>
      <c r="B6" s="177"/>
      <c r="C6" s="177"/>
      <c r="D6" s="177"/>
      <c r="E6" s="178"/>
      <c r="F6" s="100"/>
      <c r="G6" s="53"/>
      <c r="H6" s="53"/>
    </row>
    <row r="7" spans="1:8" ht="15.75">
      <c r="A7" s="149"/>
      <c r="B7" s="150"/>
      <c r="C7" s="150"/>
      <c r="D7" s="150"/>
      <c r="E7" s="150"/>
      <c r="F7" s="100"/>
      <c r="G7" s="53"/>
      <c r="H7" s="53"/>
    </row>
    <row r="8" spans="1:8">
      <c r="A8" s="53"/>
      <c r="B8" s="53"/>
      <c r="C8" s="53"/>
      <c r="D8" s="54"/>
      <c r="E8" s="54"/>
      <c r="F8" s="100"/>
      <c r="G8" s="53"/>
      <c r="H8" s="53"/>
    </row>
    <row r="9" spans="1:8">
      <c r="A9" s="151"/>
      <c r="B9" s="151"/>
      <c r="C9" s="152"/>
      <c r="D9" s="153"/>
      <c r="E9" s="153"/>
      <c r="F9" s="100"/>
      <c r="G9" s="53"/>
      <c r="H9" s="53"/>
    </row>
    <row r="10" spans="1:8" ht="15.75">
      <c r="A10" s="154"/>
      <c r="B10" s="155" t="s">
        <v>23</v>
      </c>
      <c r="C10" s="155"/>
      <c r="D10" s="156"/>
      <c r="E10" s="157" t="s">
        <v>0</v>
      </c>
      <c r="F10" s="100"/>
      <c r="G10" s="53"/>
      <c r="H10" s="53"/>
    </row>
    <row r="11" spans="1:8" ht="15.75">
      <c r="A11" s="158"/>
      <c r="B11" s="158"/>
      <c r="C11" s="158"/>
      <c r="D11" s="159"/>
      <c r="E11" s="159"/>
      <c r="F11" s="100"/>
      <c r="G11" s="53"/>
      <c r="H11" s="53"/>
    </row>
    <row r="12" spans="1:8" ht="15.75">
      <c r="A12" s="158"/>
      <c r="B12" s="158"/>
      <c r="C12" s="158"/>
      <c r="D12" s="159"/>
      <c r="E12" s="159"/>
      <c r="F12" s="100"/>
      <c r="G12" s="53"/>
      <c r="H12" s="53"/>
    </row>
    <row r="13" spans="1:8" ht="15.75">
      <c r="A13" s="158"/>
      <c r="B13" s="158"/>
      <c r="C13" s="158"/>
      <c r="D13" s="159"/>
      <c r="E13" s="159"/>
      <c r="F13" s="100"/>
      <c r="G13" s="53"/>
      <c r="H13" s="53"/>
    </row>
    <row r="14" spans="1:8" ht="15">
      <c r="A14" s="160"/>
      <c r="B14" s="160"/>
      <c r="C14" s="160"/>
      <c r="D14" s="161"/>
      <c r="E14" s="161"/>
      <c r="F14" s="100"/>
      <c r="G14" s="53"/>
      <c r="H14" s="53"/>
    </row>
    <row r="15" spans="1:8" ht="15">
      <c r="A15" s="160" t="s">
        <v>1</v>
      </c>
      <c r="B15" s="162" t="s">
        <v>18</v>
      </c>
      <c r="C15" s="160"/>
      <c r="D15" s="161"/>
      <c r="E15" s="163">
        <f>'materiál silno'!G52</f>
        <v>0</v>
      </c>
      <c r="F15" s="100"/>
      <c r="G15" s="53"/>
      <c r="H15" s="53"/>
    </row>
    <row r="16" spans="1:8" ht="15">
      <c r="A16" s="160" t="s">
        <v>2</v>
      </c>
      <c r="B16" s="162" t="s">
        <v>19</v>
      </c>
      <c r="C16" s="160"/>
      <c r="D16" s="161"/>
      <c r="E16" s="163">
        <f>'montáž silno'!G74</f>
        <v>0</v>
      </c>
      <c r="F16" s="100"/>
      <c r="G16" s="53"/>
      <c r="H16" s="53"/>
    </row>
    <row r="17" spans="1:8" ht="15">
      <c r="A17" s="164" t="s">
        <v>3</v>
      </c>
      <c r="B17" s="162" t="s">
        <v>79</v>
      </c>
      <c r="C17" s="164"/>
      <c r="D17" s="165"/>
      <c r="E17" s="166">
        <f>SUM(E15:E16)*2%</f>
        <v>0</v>
      </c>
      <c r="F17" s="100"/>
      <c r="G17" s="53"/>
      <c r="H17" s="53"/>
    </row>
    <row r="18" spans="1:8" ht="15">
      <c r="A18" s="160"/>
      <c r="B18" s="162"/>
      <c r="C18" s="160"/>
      <c r="D18" s="161"/>
      <c r="E18" s="163"/>
      <c r="F18" s="100"/>
      <c r="G18" s="53"/>
      <c r="H18" s="53"/>
    </row>
    <row r="19" spans="1:8" ht="15">
      <c r="A19" s="160"/>
      <c r="B19" s="167"/>
      <c r="C19" s="160"/>
      <c r="D19" s="161"/>
      <c r="E19" s="163"/>
      <c r="F19" s="168"/>
      <c r="H19" s="53"/>
    </row>
    <row r="20" spans="1:8" ht="15.75">
      <c r="A20" s="160"/>
      <c r="B20" s="169" t="s">
        <v>20</v>
      </c>
      <c r="C20" s="160"/>
      <c r="D20" s="161"/>
      <c r="E20" s="170">
        <f>SUM(E15:E19)</f>
        <v>0</v>
      </c>
      <c r="F20" s="168"/>
      <c r="G20" s="53"/>
      <c r="H20" s="53"/>
    </row>
    <row r="21" spans="1:8" ht="15.75">
      <c r="A21" s="160"/>
      <c r="B21" s="169"/>
      <c r="C21" s="160"/>
      <c r="D21" s="161"/>
      <c r="E21" s="170"/>
      <c r="F21" s="168"/>
      <c r="H21" s="53"/>
    </row>
    <row r="22" spans="1:8" ht="15.75">
      <c r="A22" s="164"/>
      <c r="B22" s="158" t="s">
        <v>21</v>
      </c>
      <c r="C22" s="164"/>
      <c r="D22" s="165"/>
      <c r="E22" s="170">
        <f>E20*21%</f>
        <v>0</v>
      </c>
      <c r="F22" s="84"/>
      <c r="G22" s="68"/>
      <c r="H22" s="53"/>
    </row>
    <row r="23" spans="1:8" ht="15.75">
      <c r="A23" s="164"/>
      <c r="B23" s="158"/>
      <c r="C23" s="164"/>
      <c r="D23" s="165"/>
      <c r="E23" s="170"/>
      <c r="F23" s="84"/>
      <c r="G23" s="68"/>
      <c r="H23" s="53"/>
    </row>
    <row r="24" spans="1:8" ht="15.75">
      <c r="A24" s="164"/>
      <c r="B24" s="158" t="s">
        <v>22</v>
      </c>
      <c r="C24" s="164"/>
      <c r="D24" s="165"/>
      <c r="E24" s="170">
        <f>E20+E22</f>
        <v>0</v>
      </c>
    </row>
    <row r="25" spans="1:8" ht="15">
      <c r="A25" s="164"/>
      <c r="B25" s="164"/>
      <c r="C25" s="164"/>
      <c r="D25" s="165"/>
      <c r="E25" s="165"/>
    </row>
    <row r="26" spans="1:8" ht="15">
      <c r="A26" s="164"/>
      <c r="B26" s="164"/>
      <c r="C26" s="164"/>
      <c r="D26" s="165"/>
      <c r="E26" s="165"/>
    </row>
    <row r="27" spans="1:8" ht="15">
      <c r="A27" s="164"/>
      <c r="B27" s="164"/>
      <c r="C27" s="164"/>
      <c r="D27" s="165"/>
      <c r="E27" s="165"/>
    </row>
    <row r="28" spans="1:8" ht="15">
      <c r="A28" s="164"/>
      <c r="B28" s="164"/>
      <c r="C28" s="164"/>
      <c r="D28" s="165"/>
      <c r="E28" s="165"/>
    </row>
    <row r="29" spans="1:8" ht="15">
      <c r="A29" s="164"/>
      <c r="B29" s="164"/>
      <c r="C29" s="164"/>
      <c r="D29" s="165"/>
      <c r="E29" s="165"/>
    </row>
    <row r="30" spans="1:8" ht="15">
      <c r="A30" s="164"/>
      <c r="B30" s="164"/>
      <c r="C30" s="164"/>
      <c r="D30" s="165" t="s">
        <v>11</v>
      </c>
      <c r="E30" s="165"/>
    </row>
    <row r="31" spans="1:8" ht="15">
      <c r="A31" s="164"/>
      <c r="B31" s="164"/>
      <c r="C31" s="164"/>
      <c r="D31" s="165"/>
      <c r="E31" s="165"/>
    </row>
    <row r="32" spans="1:8" ht="15">
      <c r="A32" s="164"/>
      <c r="B32" s="164"/>
      <c r="C32" s="164"/>
      <c r="D32" s="165"/>
      <c r="E32" s="165"/>
    </row>
    <row r="33" spans="1:8" ht="15">
      <c r="A33" s="164"/>
      <c r="B33" s="164"/>
      <c r="C33" s="164"/>
      <c r="D33" s="165"/>
      <c r="E33" s="165"/>
    </row>
    <row r="34" spans="1:8" ht="15">
      <c r="A34" s="164"/>
      <c r="B34" s="164"/>
      <c r="C34" s="164"/>
      <c r="D34" s="165"/>
      <c r="E34" s="165"/>
    </row>
    <row r="35" spans="1:8" ht="15">
      <c r="A35" s="164"/>
      <c r="B35" s="164"/>
      <c r="C35" s="164"/>
      <c r="D35" s="165"/>
      <c r="E35" s="165"/>
    </row>
    <row r="39" spans="1:8" ht="15">
      <c r="A39" s="164"/>
      <c r="B39" s="164"/>
      <c r="C39" s="164"/>
      <c r="D39" s="165"/>
      <c r="E39" s="165"/>
    </row>
    <row r="41" spans="1:8">
      <c r="F41" s="84"/>
      <c r="G41" s="68"/>
      <c r="H41" s="53"/>
    </row>
    <row r="42" spans="1:8">
      <c r="F42" s="84"/>
      <c r="G42" s="68"/>
      <c r="H42" s="53"/>
    </row>
    <row r="43" spans="1:8">
      <c r="F43" s="84"/>
      <c r="G43" s="68"/>
      <c r="H43" s="53"/>
    </row>
    <row r="44" spans="1:8">
      <c r="A44" s="84"/>
      <c r="B44" s="84"/>
      <c r="C44" s="84"/>
      <c r="D44" s="171"/>
      <c r="E44" s="171"/>
      <c r="F44" s="84"/>
      <c r="G44" s="68"/>
      <c r="H44" s="53"/>
    </row>
    <row r="45" spans="1:8">
      <c r="A45" s="53"/>
      <c r="B45" s="53"/>
      <c r="C45" s="53"/>
      <c r="D45" s="54"/>
      <c r="E45" s="54"/>
      <c r="F45" s="53"/>
      <c r="G45" s="32"/>
      <c r="H45" s="53"/>
    </row>
    <row r="46" spans="1:8">
      <c r="F46" s="53"/>
      <c r="G46" s="32"/>
      <c r="H46" s="53"/>
    </row>
    <row r="47" spans="1:8" ht="15.75">
      <c r="A47" s="164"/>
      <c r="B47" s="172" t="s">
        <v>68</v>
      </c>
      <c r="C47" s="164"/>
      <c r="D47" s="165"/>
      <c r="E47" s="165"/>
      <c r="F47" s="53"/>
      <c r="G47" s="32"/>
      <c r="H47" s="53"/>
    </row>
    <row r="48" spans="1:8" ht="380.1" customHeight="1">
      <c r="A48" s="164"/>
      <c r="B48" s="173" t="s">
        <v>69</v>
      </c>
      <c r="C48" s="164"/>
      <c r="D48" s="165"/>
      <c r="E48" s="165"/>
      <c r="F48" s="53"/>
      <c r="G48" s="32"/>
      <c r="H48" s="53"/>
    </row>
    <row r="49" spans="1:8" ht="219.95" customHeight="1">
      <c r="A49" s="53"/>
      <c r="B49" s="173" t="s">
        <v>70</v>
      </c>
      <c r="C49" s="53"/>
      <c r="D49" s="54"/>
      <c r="E49" s="54"/>
      <c r="F49" s="53"/>
      <c r="G49" s="32"/>
      <c r="H49" s="53"/>
    </row>
    <row r="50" spans="1:8" ht="9.9499999999999993" customHeight="1">
      <c r="A50" s="53"/>
      <c r="B50" s="53"/>
      <c r="C50" s="53"/>
      <c r="D50" s="54"/>
      <c r="E50" s="54"/>
      <c r="F50" s="53"/>
      <c r="G50" s="32"/>
      <c r="H50" s="53"/>
    </row>
    <row r="51" spans="1:8" ht="9.9499999999999993" customHeight="1">
      <c r="A51" s="53"/>
      <c r="B51" s="53"/>
      <c r="C51" s="53"/>
      <c r="D51" s="54"/>
      <c r="E51" s="54"/>
      <c r="F51" s="53"/>
      <c r="G51" s="32"/>
      <c r="H51" s="53"/>
    </row>
    <row r="52" spans="1:8" ht="9.9499999999999993" customHeight="1">
      <c r="F52" s="53"/>
      <c r="G52" s="32"/>
      <c r="H52" s="53"/>
    </row>
    <row r="53" spans="1:8" ht="9.9499999999999993" customHeight="1">
      <c r="F53" s="53"/>
      <c r="G53" s="32"/>
      <c r="H53" s="53"/>
    </row>
    <row r="54" spans="1:8" ht="9.9499999999999993" customHeight="1">
      <c r="A54" s="53"/>
      <c r="B54" s="53"/>
      <c r="C54" s="53"/>
      <c r="D54" s="54"/>
      <c r="E54" s="54"/>
      <c r="F54" s="53"/>
      <c r="G54" s="32"/>
      <c r="H54" s="53"/>
    </row>
    <row r="55" spans="1:8" ht="9.9499999999999993" customHeight="1">
      <c r="A55" s="53"/>
      <c r="B55" s="53"/>
      <c r="C55" s="53"/>
      <c r="D55" s="54"/>
      <c r="E55" s="54"/>
      <c r="F55" s="53"/>
      <c r="G55" s="32"/>
      <c r="H55" s="53"/>
    </row>
    <row r="56" spans="1:8" ht="9.9499999999999993" customHeight="1">
      <c r="A56" s="53"/>
      <c r="B56" s="53"/>
      <c r="C56" s="53"/>
      <c r="D56" s="54"/>
      <c r="E56" s="54"/>
      <c r="F56" s="53"/>
      <c r="G56" s="32"/>
      <c r="H56" s="53"/>
    </row>
    <row r="57" spans="1:8" ht="9.9499999999999993" customHeight="1">
      <c r="A57" s="53"/>
      <c r="B57" s="53"/>
      <c r="C57" s="53"/>
      <c r="D57" s="54"/>
      <c r="E57" s="54"/>
      <c r="F57" s="53"/>
      <c r="G57" s="32"/>
      <c r="H57" s="53"/>
    </row>
    <row r="58" spans="1:8">
      <c r="G58" s="174"/>
    </row>
    <row r="59" spans="1:8">
      <c r="G59" s="174"/>
    </row>
    <row r="60" spans="1:8">
      <c r="G60" s="174"/>
    </row>
  </sheetData>
  <sheetProtection algorithmName="SHA-512" hashValue="DClYfzxyi966bGGobXG+8TavPBZczg8JY9zU7y6OMC43ggOQm4yMLOLA6ngH0/bCqqYznGca1me3jOKMRzg9bw==" saltValue="UcD5XxOqAZ/FiZmY3tUqlQ==" spinCount="100000" sheet="1" objects="1" scenarios="1"/>
  <mergeCells count="3">
    <mergeCell ref="A3:E3"/>
    <mergeCell ref="A6:E6"/>
    <mergeCell ref="A4:E4"/>
  </mergeCells>
  <pageMargins left="0.7" right="0.7" top="0.78740157499999996" bottom="0.78740157499999996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84"/>
  <sheetViews>
    <sheetView zoomScaleNormal="100" workbookViewId="0">
      <selection activeCell="F6" sqref="F6"/>
    </sheetView>
  </sheetViews>
  <sheetFormatPr defaultColWidth="10" defaultRowHeight="12.75"/>
  <cols>
    <col min="1" max="2" width="3.7109375" style="91" customWidth="1"/>
    <col min="3" max="3" width="58.85546875" style="91" customWidth="1"/>
    <col min="4" max="4" width="3.7109375" style="91" customWidth="1"/>
    <col min="5" max="5" width="5.7109375" style="91" customWidth="1"/>
    <col min="6" max="6" width="8.7109375" style="9" customWidth="1"/>
    <col min="7" max="7" width="11.7109375" style="103" customWidth="1"/>
    <col min="8" max="16384" width="10" style="91"/>
  </cols>
  <sheetData>
    <row r="1" spans="1:10">
      <c r="A1" s="86"/>
      <c r="B1" s="87"/>
      <c r="C1" s="88" t="s">
        <v>53</v>
      </c>
      <c r="D1" s="87"/>
      <c r="E1" s="89"/>
      <c r="F1" s="5"/>
      <c r="G1" s="90"/>
    </row>
    <row r="2" spans="1:10">
      <c r="A2" s="92"/>
      <c r="B2" s="92"/>
      <c r="C2" s="92"/>
      <c r="D2" s="92"/>
      <c r="E2" s="93"/>
      <c r="F2" s="6"/>
      <c r="G2" s="94"/>
    </row>
    <row r="3" spans="1:10">
      <c r="A3" s="36" t="s">
        <v>38</v>
      </c>
      <c r="B3" s="36" t="s">
        <v>39</v>
      </c>
      <c r="C3" s="36" t="s">
        <v>40</v>
      </c>
      <c r="D3" s="37" t="s">
        <v>41</v>
      </c>
      <c r="E3" s="37" t="s">
        <v>42</v>
      </c>
      <c r="F3" s="3" t="s">
        <v>43</v>
      </c>
      <c r="G3" s="38" t="s">
        <v>44</v>
      </c>
      <c r="I3" s="93"/>
      <c r="J3" s="93"/>
    </row>
    <row r="4" spans="1:10">
      <c r="A4" s="95"/>
      <c r="B4" s="96"/>
      <c r="C4" s="96" t="s">
        <v>32</v>
      </c>
      <c r="D4" s="97"/>
      <c r="E4" s="96"/>
      <c r="F4" s="7"/>
      <c r="G4" s="98"/>
      <c r="H4" s="99"/>
      <c r="I4" s="93"/>
      <c r="J4" s="93"/>
    </row>
    <row r="5" spans="1:10">
      <c r="A5" s="99"/>
      <c r="B5" s="99"/>
      <c r="C5" s="53"/>
      <c r="D5" s="37"/>
      <c r="E5" s="53"/>
      <c r="F5" s="2"/>
      <c r="G5" s="54"/>
      <c r="H5" s="99"/>
      <c r="I5" s="93"/>
      <c r="J5" s="93"/>
    </row>
    <row r="6" spans="1:10" ht="56.25">
      <c r="A6" s="100" t="s">
        <v>1</v>
      </c>
      <c r="B6" s="101" t="s">
        <v>45</v>
      </c>
      <c r="C6" s="43" t="s">
        <v>103</v>
      </c>
      <c r="D6" s="45" t="s">
        <v>37</v>
      </c>
      <c r="E6" s="100">
        <v>1</v>
      </c>
      <c r="F6" s="25"/>
      <c r="G6" s="67">
        <f t="shared" ref="G6" si="0">(E6*F6)</f>
        <v>0</v>
      </c>
      <c r="I6" s="93"/>
      <c r="J6" s="93"/>
    </row>
    <row r="7" spans="1:10" ht="56.25">
      <c r="A7" s="100" t="s">
        <v>2</v>
      </c>
      <c r="B7" s="101" t="s">
        <v>45</v>
      </c>
      <c r="C7" s="43" t="s">
        <v>104</v>
      </c>
      <c r="D7" s="45" t="s">
        <v>37</v>
      </c>
      <c r="E7" s="100">
        <v>1</v>
      </c>
      <c r="F7" s="25"/>
      <c r="G7" s="67">
        <f t="shared" ref="G7" si="1">(E7*F7)</f>
        <v>0</v>
      </c>
      <c r="I7" s="93"/>
      <c r="J7" s="93"/>
    </row>
    <row r="8" spans="1:10">
      <c r="A8" s="102"/>
      <c r="B8" s="49"/>
      <c r="I8" s="93"/>
      <c r="J8" s="93"/>
    </row>
    <row r="9" spans="1:10">
      <c r="A9" s="104"/>
      <c r="B9" s="44"/>
      <c r="G9" s="105">
        <f>SUM(G6:G8)</f>
        <v>0</v>
      </c>
      <c r="I9" s="93"/>
      <c r="J9" s="93"/>
    </row>
    <row r="10" spans="1:10">
      <c r="A10" s="34"/>
      <c r="B10" s="49"/>
      <c r="I10" s="93"/>
      <c r="J10" s="93"/>
    </row>
    <row r="11" spans="1:10">
      <c r="A11" s="95"/>
      <c r="B11" s="106"/>
      <c r="C11" s="96" t="s">
        <v>13</v>
      </c>
      <c r="D11" s="97"/>
      <c r="E11" s="96"/>
      <c r="F11" s="7"/>
      <c r="G11" s="98"/>
      <c r="I11" s="93"/>
      <c r="J11" s="93"/>
    </row>
    <row r="12" spans="1:10">
      <c r="A12" s="99"/>
      <c r="B12" s="107"/>
      <c r="C12" s="99"/>
      <c r="D12" s="108"/>
      <c r="E12" s="99"/>
      <c r="F12" s="8"/>
      <c r="G12" s="109"/>
      <c r="H12" s="109"/>
      <c r="J12" s="93"/>
    </row>
    <row r="13" spans="1:10">
      <c r="A13" s="102" t="s">
        <v>1</v>
      </c>
      <c r="B13" s="49" t="s">
        <v>45</v>
      </c>
      <c r="C13" s="34" t="s">
        <v>80</v>
      </c>
      <c r="D13" s="37" t="s">
        <v>37</v>
      </c>
      <c r="E13" s="34">
        <v>2</v>
      </c>
      <c r="F13" s="4"/>
      <c r="G13" s="35">
        <f t="shared" ref="G13:G28" si="2">E13*F13</f>
        <v>0</v>
      </c>
      <c r="H13" s="109"/>
      <c r="J13" s="93"/>
    </row>
    <row r="14" spans="1:10">
      <c r="A14" s="102" t="s">
        <v>2</v>
      </c>
      <c r="B14" s="49" t="s">
        <v>45</v>
      </c>
      <c r="C14" s="34" t="s">
        <v>72</v>
      </c>
      <c r="D14" s="37" t="s">
        <v>37</v>
      </c>
      <c r="E14" s="34">
        <v>4</v>
      </c>
      <c r="F14" s="4"/>
      <c r="G14" s="35">
        <f t="shared" si="2"/>
        <v>0</v>
      </c>
      <c r="J14" s="93"/>
    </row>
    <row r="15" spans="1:10">
      <c r="A15" s="102" t="s">
        <v>3</v>
      </c>
      <c r="B15" s="49" t="s">
        <v>45</v>
      </c>
      <c r="C15" s="34" t="s">
        <v>86</v>
      </c>
      <c r="D15" s="37" t="s">
        <v>46</v>
      </c>
      <c r="E15" s="64">
        <v>70</v>
      </c>
      <c r="F15" s="4"/>
      <c r="G15" s="35">
        <f t="shared" si="2"/>
        <v>0</v>
      </c>
      <c r="H15" s="45"/>
      <c r="J15" s="93"/>
    </row>
    <row r="16" spans="1:10">
      <c r="A16" s="102" t="s">
        <v>4</v>
      </c>
      <c r="B16" s="49" t="s">
        <v>45</v>
      </c>
      <c r="C16" s="34" t="s">
        <v>87</v>
      </c>
      <c r="D16" s="37" t="s">
        <v>46</v>
      </c>
      <c r="E16" s="64">
        <v>130</v>
      </c>
      <c r="F16" s="4"/>
      <c r="G16" s="35">
        <f t="shared" si="2"/>
        <v>0</v>
      </c>
      <c r="J16" s="93"/>
    </row>
    <row r="17" spans="1:10">
      <c r="A17" s="102" t="s">
        <v>5</v>
      </c>
      <c r="B17" s="49" t="s">
        <v>45</v>
      </c>
      <c r="C17" s="53" t="s">
        <v>105</v>
      </c>
      <c r="D17" s="37" t="s">
        <v>46</v>
      </c>
      <c r="E17" s="53">
        <v>60</v>
      </c>
      <c r="F17" s="2"/>
      <c r="G17" s="35">
        <f t="shared" si="2"/>
        <v>0</v>
      </c>
      <c r="H17" s="103"/>
      <c r="J17" s="93"/>
    </row>
    <row r="18" spans="1:10">
      <c r="A18" s="102" t="s">
        <v>6</v>
      </c>
      <c r="B18" s="49" t="s">
        <v>45</v>
      </c>
      <c r="C18" s="53" t="s">
        <v>106</v>
      </c>
      <c r="D18" s="37" t="s">
        <v>37</v>
      </c>
      <c r="E18" s="53">
        <v>30</v>
      </c>
      <c r="F18" s="2"/>
      <c r="G18" s="35">
        <f t="shared" si="2"/>
        <v>0</v>
      </c>
      <c r="H18" s="103"/>
      <c r="J18" s="93"/>
    </row>
    <row r="19" spans="1:10">
      <c r="A19" s="34" t="s">
        <v>7</v>
      </c>
      <c r="B19" s="49" t="s">
        <v>45</v>
      </c>
      <c r="C19" s="53" t="s">
        <v>107</v>
      </c>
      <c r="D19" s="37" t="s">
        <v>37</v>
      </c>
      <c r="E19" s="53">
        <v>120</v>
      </c>
      <c r="F19" s="2"/>
      <c r="G19" s="35">
        <f t="shared" si="2"/>
        <v>0</v>
      </c>
      <c r="H19" s="103"/>
      <c r="J19" s="93"/>
    </row>
    <row r="20" spans="1:10">
      <c r="A20" s="34" t="s">
        <v>8</v>
      </c>
      <c r="B20" s="49" t="s">
        <v>45</v>
      </c>
      <c r="C20" s="34" t="s">
        <v>76</v>
      </c>
      <c r="D20" s="37" t="s">
        <v>37</v>
      </c>
      <c r="E20" s="53">
        <v>210</v>
      </c>
      <c r="F20" s="2"/>
      <c r="G20" s="35">
        <f t="shared" si="2"/>
        <v>0</v>
      </c>
      <c r="H20" s="103"/>
      <c r="J20" s="93"/>
    </row>
    <row r="21" spans="1:10">
      <c r="A21" s="34" t="s">
        <v>9</v>
      </c>
      <c r="B21" s="49" t="s">
        <v>45</v>
      </c>
      <c r="C21" s="34" t="s">
        <v>77</v>
      </c>
      <c r="D21" s="37" t="s">
        <v>37</v>
      </c>
      <c r="E21" s="53">
        <v>210</v>
      </c>
      <c r="F21" s="2"/>
      <c r="G21" s="35">
        <f t="shared" si="2"/>
        <v>0</v>
      </c>
      <c r="H21" s="103"/>
      <c r="I21" s="93"/>
      <c r="J21" s="93"/>
    </row>
    <row r="22" spans="1:10">
      <c r="A22" s="34" t="s">
        <v>10</v>
      </c>
      <c r="B22" s="49" t="s">
        <v>45</v>
      </c>
      <c r="C22" s="53" t="s">
        <v>63</v>
      </c>
      <c r="D22" s="37" t="s">
        <v>37</v>
      </c>
      <c r="E22" s="53">
        <v>2</v>
      </c>
      <c r="F22" s="2"/>
      <c r="G22" s="35">
        <f t="shared" si="2"/>
        <v>0</v>
      </c>
      <c r="J22" s="93"/>
    </row>
    <row r="23" spans="1:10">
      <c r="A23" s="102" t="s">
        <v>24</v>
      </c>
      <c r="B23" s="49" t="s">
        <v>45</v>
      </c>
      <c r="C23" s="34" t="s">
        <v>17</v>
      </c>
      <c r="D23" s="37" t="s">
        <v>37</v>
      </c>
      <c r="E23" s="93">
        <v>30</v>
      </c>
      <c r="F23" s="6"/>
      <c r="G23" s="35">
        <f t="shared" si="2"/>
        <v>0</v>
      </c>
      <c r="H23" s="103"/>
      <c r="J23" s="93"/>
    </row>
    <row r="24" spans="1:10">
      <c r="A24" s="102" t="s">
        <v>25</v>
      </c>
      <c r="B24" s="49" t="s">
        <v>45</v>
      </c>
      <c r="C24" s="53" t="s">
        <v>56</v>
      </c>
      <c r="D24" s="37" t="s">
        <v>37</v>
      </c>
      <c r="E24" s="34">
        <v>20</v>
      </c>
      <c r="F24" s="4"/>
      <c r="G24" s="35">
        <f t="shared" si="2"/>
        <v>0</v>
      </c>
      <c r="H24" s="103"/>
      <c r="J24" s="93"/>
    </row>
    <row r="25" spans="1:10" ht="12.95" customHeight="1">
      <c r="A25" s="102" t="s">
        <v>26</v>
      </c>
      <c r="B25" s="49" t="s">
        <v>45</v>
      </c>
      <c r="C25" s="34" t="s">
        <v>88</v>
      </c>
      <c r="D25" s="52" t="s">
        <v>37</v>
      </c>
      <c r="E25" s="53">
        <v>8</v>
      </c>
      <c r="F25" s="2"/>
      <c r="G25" s="35">
        <f t="shared" si="2"/>
        <v>0</v>
      </c>
      <c r="J25" s="93"/>
    </row>
    <row r="26" spans="1:10" ht="12.95" customHeight="1">
      <c r="A26" s="102" t="s">
        <v>27</v>
      </c>
      <c r="B26" s="49" t="s">
        <v>45</v>
      </c>
      <c r="C26" s="64" t="s">
        <v>64</v>
      </c>
      <c r="D26" s="60" t="s">
        <v>47</v>
      </c>
      <c r="E26" s="110">
        <v>1</v>
      </c>
      <c r="F26" s="26"/>
      <c r="G26" s="35">
        <f t="shared" si="2"/>
        <v>0</v>
      </c>
      <c r="H26" s="103"/>
      <c r="J26" s="93"/>
    </row>
    <row r="27" spans="1:10">
      <c r="A27" s="102" t="s">
        <v>28</v>
      </c>
      <c r="B27" s="49" t="s">
        <v>45</v>
      </c>
      <c r="C27" s="64" t="s">
        <v>65</v>
      </c>
      <c r="D27" s="60" t="s">
        <v>37</v>
      </c>
      <c r="E27" s="110">
        <v>2</v>
      </c>
      <c r="F27" s="26"/>
      <c r="G27" s="35">
        <f t="shared" si="2"/>
        <v>0</v>
      </c>
      <c r="H27" s="103"/>
      <c r="J27" s="93"/>
    </row>
    <row r="28" spans="1:10">
      <c r="A28" s="102" t="s">
        <v>29</v>
      </c>
      <c r="B28" s="49" t="s">
        <v>45</v>
      </c>
      <c r="C28" s="53" t="s">
        <v>66</v>
      </c>
      <c r="D28" s="37" t="s">
        <v>47</v>
      </c>
      <c r="E28" s="34">
        <v>30</v>
      </c>
      <c r="F28" s="4"/>
      <c r="G28" s="35">
        <f t="shared" si="2"/>
        <v>0</v>
      </c>
      <c r="J28" s="93"/>
    </row>
    <row r="29" spans="1:10">
      <c r="H29" s="103"/>
      <c r="J29" s="93"/>
    </row>
    <row r="30" spans="1:10">
      <c r="G30" s="111">
        <f>SUM(G13:G29)</f>
        <v>0</v>
      </c>
      <c r="H30" s="109"/>
      <c r="J30" s="93"/>
    </row>
    <row r="31" spans="1:10">
      <c r="J31" s="93"/>
    </row>
    <row r="32" spans="1:10">
      <c r="A32" s="112"/>
      <c r="B32" s="113"/>
      <c r="C32" s="114" t="s">
        <v>14</v>
      </c>
      <c r="D32" s="115"/>
      <c r="E32" s="116"/>
      <c r="F32" s="10"/>
      <c r="G32" s="117"/>
      <c r="J32" s="93"/>
    </row>
    <row r="33" spans="1:10">
      <c r="A33" s="104"/>
      <c r="B33" s="118"/>
      <c r="C33" s="119"/>
      <c r="D33" s="120"/>
      <c r="E33" s="104"/>
      <c r="F33" s="16"/>
      <c r="G33" s="121"/>
      <c r="J33" s="93"/>
    </row>
    <row r="34" spans="1:10" ht="57.95" customHeight="1">
      <c r="A34" s="122" t="s">
        <v>1</v>
      </c>
      <c r="B34" s="44" t="s">
        <v>45</v>
      </c>
      <c r="C34" s="43" t="s">
        <v>108</v>
      </c>
      <c r="D34" s="45" t="s">
        <v>37</v>
      </c>
      <c r="E34" s="100">
        <v>14</v>
      </c>
      <c r="F34" s="25"/>
      <c r="G34" s="67">
        <f t="shared" ref="G34" si="3">(E34*F34)</f>
        <v>0</v>
      </c>
      <c r="J34" s="93"/>
    </row>
    <row r="35" spans="1:10">
      <c r="A35" s="123" t="s">
        <v>2</v>
      </c>
      <c r="B35" s="49" t="s">
        <v>45</v>
      </c>
      <c r="C35" s="34" t="s">
        <v>81</v>
      </c>
      <c r="D35" s="52" t="s">
        <v>37</v>
      </c>
      <c r="E35" s="34">
        <f>SUM(E34)</f>
        <v>14</v>
      </c>
      <c r="F35" s="4"/>
      <c r="G35" s="35">
        <f>(E35*F35)</f>
        <v>0</v>
      </c>
      <c r="J35" s="93"/>
    </row>
    <row r="36" spans="1:10">
      <c r="J36" s="93"/>
    </row>
    <row r="37" spans="1:10">
      <c r="A37" s="53"/>
      <c r="B37" s="124"/>
      <c r="C37" s="34"/>
      <c r="D37" s="52"/>
      <c r="E37" s="53"/>
      <c r="F37" s="2"/>
      <c r="G37" s="105">
        <f>SUM(G34:G36)</f>
        <v>0</v>
      </c>
      <c r="J37" s="93"/>
    </row>
    <row r="38" spans="1:10">
      <c r="J38" s="93"/>
    </row>
    <row r="39" spans="1:10">
      <c r="A39" s="125"/>
      <c r="B39" s="126"/>
      <c r="C39" s="96" t="s">
        <v>15</v>
      </c>
      <c r="D39" s="97"/>
      <c r="E39" s="127"/>
      <c r="F39" s="11"/>
      <c r="G39" s="128"/>
      <c r="J39" s="93"/>
    </row>
    <row r="40" spans="1:10">
      <c r="A40" s="93"/>
      <c r="B40" s="129"/>
      <c r="C40" s="93"/>
      <c r="D40" s="130"/>
      <c r="E40" s="93"/>
      <c r="F40" s="6"/>
      <c r="G40" s="94"/>
      <c r="J40" s="93"/>
    </row>
    <row r="41" spans="1:10">
      <c r="A41" s="93" t="s">
        <v>1</v>
      </c>
      <c r="B41" s="124" t="s">
        <v>45</v>
      </c>
      <c r="C41" s="53" t="s">
        <v>84</v>
      </c>
      <c r="D41" s="37" t="s">
        <v>46</v>
      </c>
      <c r="E41" s="53">
        <v>10</v>
      </c>
      <c r="F41" s="2"/>
      <c r="G41" s="54">
        <f>E41*F41</f>
        <v>0</v>
      </c>
    </row>
    <row r="42" spans="1:10">
      <c r="A42" s="93" t="s">
        <v>2</v>
      </c>
      <c r="B42" s="124" t="s">
        <v>45</v>
      </c>
      <c r="C42" s="53" t="s">
        <v>83</v>
      </c>
      <c r="D42" s="37" t="s">
        <v>46</v>
      </c>
      <c r="E42" s="53">
        <v>180</v>
      </c>
      <c r="F42" s="2"/>
      <c r="G42" s="54">
        <f>E42*F42</f>
        <v>0</v>
      </c>
      <c r="J42" s="93"/>
    </row>
    <row r="43" spans="1:10">
      <c r="A43" s="93" t="s">
        <v>3</v>
      </c>
      <c r="B43" s="124" t="s">
        <v>45</v>
      </c>
      <c r="C43" s="34" t="s">
        <v>110</v>
      </c>
      <c r="D43" s="37" t="s">
        <v>46</v>
      </c>
      <c r="E43" s="53">
        <v>130</v>
      </c>
      <c r="F43" s="4"/>
      <c r="G43" s="54">
        <f t="shared" ref="G43" si="4">E43*F43</f>
        <v>0</v>
      </c>
      <c r="J43" s="93"/>
    </row>
    <row r="44" spans="1:10">
      <c r="A44" s="93" t="s">
        <v>4</v>
      </c>
      <c r="B44" s="124" t="s">
        <v>45</v>
      </c>
      <c r="C44" s="34" t="s">
        <v>54</v>
      </c>
      <c r="D44" s="37" t="s">
        <v>46</v>
      </c>
      <c r="E44" s="53">
        <v>20</v>
      </c>
      <c r="F44" s="2"/>
      <c r="G44" s="54">
        <f>E44*F44</f>
        <v>0</v>
      </c>
      <c r="H44" s="103"/>
      <c r="J44" s="93"/>
    </row>
    <row r="45" spans="1:10">
      <c r="A45" s="93" t="s">
        <v>5</v>
      </c>
      <c r="B45" s="124" t="s">
        <v>45</v>
      </c>
      <c r="C45" s="34" t="s">
        <v>85</v>
      </c>
      <c r="D45" s="37" t="s">
        <v>46</v>
      </c>
      <c r="E45" s="53">
        <v>10</v>
      </c>
      <c r="F45" s="2"/>
      <c r="G45" s="54">
        <f>E45*F45</f>
        <v>0</v>
      </c>
      <c r="J45" s="93"/>
    </row>
    <row r="46" spans="1:10">
      <c r="A46" s="93" t="s">
        <v>6</v>
      </c>
      <c r="B46" s="124" t="s">
        <v>45</v>
      </c>
      <c r="C46" s="53" t="s">
        <v>109</v>
      </c>
      <c r="D46" s="37" t="s">
        <v>46</v>
      </c>
      <c r="E46" s="53">
        <v>25</v>
      </c>
      <c r="F46" s="2"/>
      <c r="G46" s="54">
        <f>E46*F46</f>
        <v>0</v>
      </c>
    </row>
    <row r="47" spans="1:10">
      <c r="A47" s="93" t="s">
        <v>7</v>
      </c>
      <c r="B47" s="124" t="s">
        <v>45</v>
      </c>
      <c r="C47" s="34" t="s">
        <v>82</v>
      </c>
      <c r="D47" s="131" t="s">
        <v>46</v>
      </c>
      <c r="E47" s="37">
        <v>110</v>
      </c>
      <c r="F47" s="2"/>
      <c r="G47" s="54">
        <f>E47*F47</f>
        <v>0</v>
      </c>
      <c r="I47" s="93"/>
    </row>
    <row r="49" spans="1:10">
      <c r="G49" s="105">
        <f>SUM(G41:G48)</f>
        <v>0</v>
      </c>
      <c r="J49" s="93"/>
    </row>
    <row r="51" spans="1:10">
      <c r="A51" s="132"/>
      <c r="B51" s="133"/>
      <c r="C51" s="133"/>
      <c r="D51" s="134"/>
      <c r="E51" s="133"/>
      <c r="F51" s="12"/>
      <c r="G51" s="135"/>
    </row>
    <row r="52" spans="1:10">
      <c r="A52" s="136"/>
      <c r="B52" s="137"/>
      <c r="C52" s="137" t="s">
        <v>30</v>
      </c>
      <c r="D52" s="138"/>
      <c r="E52" s="137"/>
      <c r="F52" s="13"/>
      <c r="G52" s="139">
        <f>SUM(G49+G37+G30+G9)</f>
        <v>0</v>
      </c>
      <c r="J52" s="93"/>
    </row>
    <row r="53" spans="1:10">
      <c r="A53" s="140"/>
      <c r="B53" s="141"/>
      <c r="C53" s="141"/>
      <c r="D53" s="142"/>
      <c r="E53" s="141"/>
      <c r="F53" s="14"/>
      <c r="G53" s="143"/>
      <c r="J53" s="93"/>
    </row>
    <row r="54" spans="1:10">
      <c r="J54" s="93"/>
    </row>
    <row r="62" spans="1:10">
      <c r="J62" s="93"/>
    </row>
    <row r="63" spans="1:10">
      <c r="J63" s="93"/>
    </row>
    <row r="64" spans="1:10">
      <c r="J64" s="93"/>
    </row>
    <row r="67" spans="8:10">
      <c r="H67" s="144"/>
    </row>
    <row r="68" spans="8:10">
      <c r="H68" s="144"/>
    </row>
    <row r="69" spans="8:10">
      <c r="H69" s="144"/>
    </row>
    <row r="70" spans="8:10">
      <c r="H70" s="119"/>
    </row>
    <row r="71" spans="8:10">
      <c r="H71" s="103"/>
    </row>
    <row r="73" spans="8:10">
      <c r="I73" s="93"/>
      <c r="J73" s="93"/>
    </row>
    <row r="74" spans="8:10">
      <c r="J74" s="93"/>
    </row>
    <row r="75" spans="8:10">
      <c r="J75" s="93"/>
    </row>
    <row r="76" spans="8:10">
      <c r="J76" s="93"/>
    </row>
    <row r="77" spans="8:10">
      <c r="J77" s="93"/>
    </row>
    <row r="78" spans="8:10">
      <c r="J78" s="93"/>
    </row>
    <row r="79" spans="8:10">
      <c r="J79" s="93"/>
    </row>
    <row r="80" spans="8:10">
      <c r="J80" s="93"/>
    </row>
    <row r="81" spans="8:14">
      <c r="M81" s="145"/>
      <c r="N81" s="145"/>
    </row>
    <row r="82" spans="8:14">
      <c r="J82" s="93"/>
      <c r="N82" s="145"/>
    </row>
    <row r="83" spans="8:14">
      <c r="J83" s="93"/>
      <c r="N83" s="145"/>
    </row>
    <row r="84" spans="8:14">
      <c r="J84" s="93"/>
      <c r="M84" s="145"/>
      <c r="N84" s="145"/>
    </row>
    <row r="85" spans="8:14">
      <c r="M85" s="145"/>
      <c r="N85" s="145"/>
    </row>
    <row r="86" spans="8:14">
      <c r="M86" s="145"/>
      <c r="N86" s="145"/>
    </row>
    <row r="87" spans="8:14">
      <c r="M87" s="145"/>
      <c r="N87" s="145"/>
    </row>
    <row r="88" spans="8:14">
      <c r="M88" s="145"/>
      <c r="N88" s="145"/>
    </row>
    <row r="89" spans="8:14">
      <c r="M89" s="93"/>
      <c r="N89" s="145"/>
    </row>
    <row r="90" spans="8:14">
      <c r="N90" s="145"/>
    </row>
    <row r="91" spans="8:14">
      <c r="N91" s="145"/>
    </row>
    <row r="92" spans="8:14">
      <c r="N92" s="145"/>
    </row>
    <row r="93" spans="8:14">
      <c r="N93" s="145"/>
    </row>
    <row r="94" spans="8:14">
      <c r="N94" s="145"/>
    </row>
    <row r="95" spans="8:14">
      <c r="H95" s="33"/>
      <c r="N95" s="145"/>
    </row>
    <row r="96" spans="8:14">
      <c r="H96" s="33"/>
      <c r="N96" s="93"/>
    </row>
    <row r="97" spans="8:10">
      <c r="H97" s="47"/>
    </row>
    <row r="98" spans="8:10">
      <c r="H98" s="47"/>
    </row>
    <row r="99" spans="8:10">
      <c r="H99" s="47"/>
    </row>
    <row r="101" spans="8:10">
      <c r="J101" s="93"/>
    </row>
    <row r="102" spans="8:10">
      <c r="J102" s="93"/>
    </row>
    <row r="103" spans="8:10">
      <c r="J103" s="93"/>
    </row>
    <row r="104" spans="8:10">
      <c r="J104" s="93"/>
    </row>
    <row r="105" spans="8:10">
      <c r="I105" s="119"/>
      <c r="J105" s="93"/>
    </row>
    <row r="106" spans="8:10">
      <c r="I106" s="119"/>
      <c r="J106" s="93"/>
    </row>
    <row r="107" spans="8:10">
      <c r="I107" s="119"/>
    </row>
    <row r="108" spans="8:10">
      <c r="I108" s="119"/>
    </row>
    <row r="109" spans="8:10">
      <c r="I109" s="119"/>
    </row>
    <row r="110" spans="8:10">
      <c r="I110" s="119"/>
      <c r="J110" s="93"/>
    </row>
    <row r="111" spans="8:10">
      <c r="I111" s="119"/>
      <c r="J111" s="93"/>
    </row>
    <row r="112" spans="8:10">
      <c r="I112" s="119"/>
      <c r="J112" s="93"/>
    </row>
    <row r="113" spans="9:10">
      <c r="I113" s="102"/>
      <c r="J113" s="93"/>
    </row>
    <row r="114" spans="9:10">
      <c r="I114" s="102"/>
      <c r="J114" s="93"/>
    </row>
    <row r="115" spans="9:10">
      <c r="I115" s="119"/>
      <c r="J115" s="93"/>
    </row>
    <row r="116" spans="9:10">
      <c r="I116" s="102"/>
      <c r="J116" s="93"/>
    </row>
    <row r="117" spans="9:10">
      <c r="I117" s="146"/>
      <c r="J117" s="93"/>
    </row>
    <row r="118" spans="9:10">
      <c r="I118" s="146"/>
      <c r="J118" s="93"/>
    </row>
    <row r="119" spans="9:10">
      <c r="I119" s="146"/>
      <c r="J119" s="93"/>
    </row>
    <row r="120" spans="9:10">
      <c r="J120" s="93"/>
    </row>
    <row r="125" spans="9:10">
      <c r="I125" s="100"/>
      <c r="J125" s="93"/>
    </row>
    <row r="126" spans="9:10">
      <c r="I126" s="100"/>
      <c r="J126" s="93"/>
    </row>
    <row r="127" spans="9:10">
      <c r="J127" s="93"/>
    </row>
    <row r="128" spans="9:10">
      <c r="J128" s="93"/>
    </row>
    <row r="129" spans="9:10">
      <c r="J129" s="93"/>
    </row>
    <row r="130" spans="9:10">
      <c r="J130" s="93"/>
    </row>
    <row r="131" spans="9:10">
      <c r="J131" s="93"/>
    </row>
    <row r="132" spans="9:10">
      <c r="J132" s="93"/>
    </row>
    <row r="133" spans="9:10">
      <c r="J133" s="93"/>
    </row>
    <row r="134" spans="9:10">
      <c r="I134" s="100"/>
      <c r="J134" s="93"/>
    </row>
    <row r="135" spans="9:10">
      <c r="I135" s="45"/>
      <c r="J135" s="93"/>
    </row>
    <row r="136" spans="9:10">
      <c r="I136" s="45"/>
      <c r="J136" s="93"/>
    </row>
    <row r="137" spans="9:10">
      <c r="I137" s="45"/>
      <c r="J137" s="93"/>
    </row>
    <row r="138" spans="9:10">
      <c r="I138" s="45"/>
      <c r="J138" s="93"/>
    </row>
    <row r="139" spans="9:10">
      <c r="I139" s="53"/>
      <c r="J139" s="93"/>
    </row>
    <row r="140" spans="9:10">
      <c r="I140" s="100"/>
      <c r="J140" s="93"/>
    </row>
    <row r="141" spans="9:10">
      <c r="I141" s="53"/>
      <c r="J141" s="93"/>
    </row>
    <row r="142" spans="9:10">
      <c r="I142" s="53"/>
      <c r="J142" s="93"/>
    </row>
    <row r="143" spans="9:10">
      <c r="I143" s="53"/>
    </row>
    <row r="144" spans="9:10">
      <c r="I144" s="53"/>
    </row>
    <row r="145" spans="8:10">
      <c r="I145" s="53"/>
    </row>
    <row r="146" spans="8:10">
      <c r="I146" s="52"/>
    </row>
    <row r="147" spans="8:10">
      <c r="I147" s="52"/>
    </row>
    <row r="153" spans="8:10">
      <c r="H153" s="93"/>
    </row>
    <row r="154" spans="8:10">
      <c r="H154" s="93"/>
    </row>
    <row r="155" spans="8:10">
      <c r="H155" s="93"/>
    </row>
    <row r="156" spans="8:10">
      <c r="H156" s="93"/>
    </row>
    <row r="157" spans="8:10">
      <c r="H157" s="93"/>
    </row>
    <row r="158" spans="8:10">
      <c r="H158" s="93"/>
    </row>
    <row r="159" spans="8:10">
      <c r="H159" s="93"/>
    </row>
    <row r="160" spans="8:10">
      <c r="H160" s="93"/>
      <c r="J160" s="93"/>
    </row>
    <row r="161" spans="8:10">
      <c r="H161" s="93"/>
      <c r="J161" s="93"/>
    </row>
    <row r="162" spans="8:10">
      <c r="H162" s="93"/>
      <c r="J162" s="93"/>
    </row>
    <row r="163" spans="8:10">
      <c r="H163" s="93"/>
      <c r="J163" s="93"/>
    </row>
    <row r="164" spans="8:10">
      <c r="J164" s="93"/>
    </row>
    <row r="165" spans="8:10">
      <c r="J165" s="93"/>
    </row>
    <row r="166" spans="8:10">
      <c r="J166" s="93"/>
    </row>
    <row r="167" spans="8:10">
      <c r="J167" s="93"/>
    </row>
    <row r="168" spans="8:10">
      <c r="I168" s="147"/>
      <c r="J168" s="93"/>
    </row>
    <row r="169" spans="8:10">
      <c r="I169" s="147"/>
      <c r="J169" s="93"/>
    </row>
    <row r="170" spans="8:10">
      <c r="I170" s="147"/>
      <c r="J170" s="93"/>
    </row>
    <row r="171" spans="8:10">
      <c r="I171" s="145"/>
      <c r="J171" s="93"/>
    </row>
    <row r="172" spans="8:10">
      <c r="I172" s="145"/>
      <c r="J172" s="93"/>
    </row>
    <row r="173" spans="8:10">
      <c r="I173" s="145"/>
      <c r="J173" s="93"/>
    </row>
    <row r="174" spans="8:10">
      <c r="I174" s="145"/>
      <c r="J174" s="93"/>
    </row>
    <row r="175" spans="8:10">
      <c r="I175" s="145"/>
      <c r="J175" s="93"/>
    </row>
    <row r="176" spans="8:10">
      <c r="I176" s="145"/>
      <c r="J176" s="93"/>
    </row>
    <row r="177" spans="9:9">
      <c r="I177" s="145"/>
    </row>
    <row r="178" spans="9:9">
      <c r="I178" s="145"/>
    </row>
    <row r="179" spans="9:9">
      <c r="I179" s="145"/>
    </row>
    <row r="180" spans="9:9">
      <c r="I180" s="145"/>
    </row>
    <row r="181" spans="9:9">
      <c r="I181" s="145"/>
    </row>
    <row r="182" spans="9:9">
      <c r="I182" s="145"/>
    </row>
    <row r="183" spans="9:9">
      <c r="I183" s="145"/>
    </row>
    <row r="184" spans="9:9">
      <c r="I184" s="148"/>
    </row>
  </sheetData>
  <sheetProtection algorithmName="SHA-512" hashValue="jcGA6JiFSd8fQov8CWhUSNAyIzHY2aeNk8Wu6NlD2fE14H2CTNmwJi1aV/jk+lzBnJt8eWjbMCtaXuoQEtbHWw==" saltValue="LY45PmoMvWjQPwhdWHUd7Q==" spinCount="100000" sheet="1" objects="1" scenarios="1"/>
  <pageMargins left="0.59055118110236227" right="0.59055118110236227" top="0.78740157480314965" bottom="0.78740157480314965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1"/>
  <sheetViews>
    <sheetView workbookViewId="0">
      <selection activeCell="F6" sqref="F6"/>
    </sheetView>
  </sheetViews>
  <sheetFormatPr defaultColWidth="10" defaultRowHeight="12.75"/>
  <cols>
    <col min="1" max="2" width="3.7109375" style="33" customWidth="1"/>
    <col min="3" max="3" width="58.42578125" style="33" customWidth="1"/>
    <col min="4" max="4" width="3.7109375" style="33" customWidth="1"/>
    <col min="5" max="5" width="6" style="33" customWidth="1"/>
    <col min="6" max="6" width="9.5703125" style="1" customWidth="1"/>
    <col min="7" max="7" width="11.42578125" style="47" customWidth="1"/>
    <col min="8" max="16384" width="10" style="33"/>
  </cols>
  <sheetData>
    <row r="1" spans="1:10" ht="33.75">
      <c r="A1" s="27"/>
      <c r="B1" s="28"/>
      <c r="C1" s="28" t="s">
        <v>59</v>
      </c>
      <c r="D1" s="28"/>
      <c r="E1" s="29"/>
      <c r="F1" s="18"/>
      <c r="G1" s="30"/>
      <c r="H1" s="31"/>
      <c r="I1" s="32"/>
    </row>
    <row r="2" spans="1:10">
      <c r="A2" s="34"/>
      <c r="B2" s="34"/>
      <c r="C2" s="34"/>
      <c r="D2" s="34"/>
      <c r="E2" s="34"/>
      <c r="F2" s="4"/>
      <c r="G2" s="35"/>
      <c r="H2" s="31"/>
      <c r="I2" s="32"/>
    </row>
    <row r="3" spans="1:10">
      <c r="A3" s="36" t="s">
        <v>38</v>
      </c>
      <c r="B3" s="36" t="s">
        <v>39</v>
      </c>
      <c r="C3" s="36" t="s">
        <v>40</v>
      </c>
      <c r="D3" s="37" t="s">
        <v>41</v>
      </c>
      <c r="E3" s="37" t="s">
        <v>42</v>
      </c>
      <c r="F3" s="3" t="s">
        <v>43</v>
      </c>
      <c r="G3" s="38" t="s">
        <v>44</v>
      </c>
      <c r="H3" s="31"/>
      <c r="I3" s="32"/>
      <c r="J3" s="32"/>
    </row>
    <row r="4" spans="1:10">
      <c r="A4" s="39"/>
      <c r="B4" s="40"/>
      <c r="C4" s="40" t="s">
        <v>33</v>
      </c>
      <c r="D4" s="40"/>
      <c r="E4" s="40"/>
      <c r="F4" s="19"/>
      <c r="G4" s="41"/>
      <c r="H4" s="31"/>
      <c r="I4" s="32"/>
      <c r="J4" s="32"/>
    </row>
    <row r="5" spans="1:10">
      <c r="A5" s="34"/>
      <c r="B5" s="34"/>
      <c r="C5" s="34"/>
      <c r="D5" s="34"/>
      <c r="E5" s="34"/>
      <c r="F5" s="4"/>
      <c r="G5" s="35"/>
      <c r="H5" s="42"/>
      <c r="I5" s="32"/>
      <c r="J5" s="32"/>
    </row>
    <row r="6" spans="1:10" ht="22.5">
      <c r="A6" s="43" t="s">
        <v>1</v>
      </c>
      <c r="B6" s="44" t="s">
        <v>48</v>
      </c>
      <c r="C6" s="43" t="s">
        <v>112</v>
      </c>
      <c r="D6" s="45" t="s">
        <v>37</v>
      </c>
      <c r="E6" s="43">
        <v>1</v>
      </c>
      <c r="F6" s="24"/>
      <c r="G6" s="46">
        <f>E6*F6</f>
        <v>0</v>
      </c>
      <c r="H6" s="42"/>
      <c r="I6" s="32"/>
      <c r="J6" s="32"/>
    </row>
    <row r="7" spans="1:10" ht="22.5">
      <c r="A7" s="43" t="s">
        <v>2</v>
      </c>
      <c r="B7" s="44" t="s">
        <v>48</v>
      </c>
      <c r="C7" s="43" t="s">
        <v>111</v>
      </c>
      <c r="D7" s="45" t="s">
        <v>37</v>
      </c>
      <c r="E7" s="43">
        <v>1</v>
      </c>
      <c r="F7" s="24"/>
      <c r="G7" s="46">
        <f>E7*F7</f>
        <v>0</v>
      </c>
      <c r="H7" s="42"/>
      <c r="I7" s="32"/>
      <c r="J7" s="32"/>
    </row>
    <row r="8" spans="1:10">
      <c r="A8" s="43"/>
      <c r="B8" s="44"/>
      <c r="H8" s="48"/>
      <c r="I8" s="32"/>
      <c r="J8" s="32"/>
    </row>
    <row r="9" spans="1:10">
      <c r="A9" s="34"/>
      <c r="B9" s="49"/>
      <c r="G9" s="50">
        <f>SUM(G6:G8)</f>
        <v>0</v>
      </c>
      <c r="H9" s="42"/>
      <c r="I9" s="32"/>
      <c r="J9" s="32"/>
    </row>
    <row r="10" spans="1:10">
      <c r="A10" s="34"/>
      <c r="B10" s="49"/>
      <c r="I10" s="32"/>
      <c r="J10" s="32"/>
    </row>
    <row r="11" spans="1:10">
      <c r="A11" s="39"/>
      <c r="B11" s="51"/>
      <c r="C11" s="40" t="s">
        <v>16</v>
      </c>
      <c r="D11" s="40"/>
      <c r="E11" s="40"/>
      <c r="F11" s="19"/>
      <c r="G11" s="41"/>
      <c r="I11" s="32"/>
      <c r="J11" s="32"/>
    </row>
    <row r="12" spans="1:10">
      <c r="A12" s="34"/>
      <c r="B12" s="49"/>
      <c r="C12" s="34"/>
      <c r="D12" s="34"/>
      <c r="E12" s="34"/>
      <c r="F12" s="4"/>
      <c r="G12" s="35"/>
      <c r="I12" s="32"/>
      <c r="J12" s="32"/>
    </row>
    <row r="13" spans="1:10">
      <c r="A13" s="34" t="s">
        <v>1</v>
      </c>
      <c r="B13" s="49" t="s">
        <v>48</v>
      </c>
      <c r="C13" s="34" t="s">
        <v>80</v>
      </c>
      <c r="D13" s="52" t="s">
        <v>37</v>
      </c>
      <c r="E13" s="53">
        <v>2</v>
      </c>
      <c r="F13" s="2"/>
      <c r="G13" s="35">
        <f t="shared" ref="G13:G22" si="0">E13*F13</f>
        <v>0</v>
      </c>
      <c r="I13" s="32"/>
      <c r="J13" s="32"/>
    </row>
    <row r="14" spans="1:10">
      <c r="A14" s="34" t="s">
        <v>2</v>
      </c>
      <c r="B14" s="49" t="s">
        <v>48</v>
      </c>
      <c r="C14" s="34" t="s">
        <v>72</v>
      </c>
      <c r="D14" s="52" t="s">
        <v>37</v>
      </c>
      <c r="E14" s="34">
        <v>4</v>
      </c>
      <c r="F14" s="4"/>
      <c r="G14" s="35">
        <f t="shared" si="0"/>
        <v>0</v>
      </c>
      <c r="J14" s="32"/>
    </row>
    <row r="15" spans="1:10">
      <c r="A15" s="34" t="s">
        <v>3</v>
      </c>
      <c r="B15" s="49" t="s">
        <v>48</v>
      </c>
      <c r="C15" s="34" t="s">
        <v>89</v>
      </c>
      <c r="D15" s="52" t="s">
        <v>46</v>
      </c>
      <c r="E15" s="34">
        <v>70</v>
      </c>
      <c r="F15" s="4"/>
      <c r="G15" s="35">
        <f t="shared" si="0"/>
        <v>0</v>
      </c>
      <c r="J15" s="32"/>
    </row>
    <row r="16" spans="1:10">
      <c r="A16" s="34" t="s">
        <v>4</v>
      </c>
      <c r="B16" s="49" t="s">
        <v>48</v>
      </c>
      <c r="C16" s="34" t="s">
        <v>87</v>
      </c>
      <c r="D16" s="52" t="s">
        <v>46</v>
      </c>
      <c r="E16" s="34">
        <v>130</v>
      </c>
      <c r="F16" s="4"/>
      <c r="G16" s="35">
        <f t="shared" si="0"/>
        <v>0</v>
      </c>
      <c r="J16" s="32"/>
    </row>
    <row r="17" spans="1:10">
      <c r="A17" s="34" t="s">
        <v>5</v>
      </c>
      <c r="B17" s="49" t="s">
        <v>48</v>
      </c>
      <c r="C17" s="53" t="s">
        <v>113</v>
      </c>
      <c r="D17" s="52" t="s">
        <v>46</v>
      </c>
      <c r="E17" s="34">
        <v>60</v>
      </c>
      <c r="F17" s="4"/>
      <c r="G17" s="35">
        <f t="shared" si="0"/>
        <v>0</v>
      </c>
      <c r="J17" s="32"/>
    </row>
    <row r="18" spans="1:10">
      <c r="A18" s="34" t="s">
        <v>6</v>
      </c>
      <c r="B18" s="49" t="s">
        <v>48</v>
      </c>
      <c r="C18" s="34" t="s">
        <v>31</v>
      </c>
      <c r="D18" s="52" t="s">
        <v>37</v>
      </c>
      <c r="E18" s="34">
        <v>210</v>
      </c>
      <c r="F18" s="4"/>
      <c r="G18" s="35">
        <f t="shared" si="0"/>
        <v>0</v>
      </c>
      <c r="H18" s="35"/>
      <c r="J18" s="32"/>
    </row>
    <row r="19" spans="1:10">
      <c r="A19" s="34" t="s">
        <v>7</v>
      </c>
      <c r="B19" s="49" t="s">
        <v>48</v>
      </c>
      <c r="C19" s="34" t="s">
        <v>67</v>
      </c>
      <c r="D19" s="52" t="s">
        <v>37</v>
      </c>
      <c r="E19" s="34">
        <v>2</v>
      </c>
      <c r="F19" s="4"/>
      <c r="G19" s="35">
        <f t="shared" si="0"/>
        <v>0</v>
      </c>
      <c r="H19" s="35"/>
      <c r="J19" s="32"/>
    </row>
    <row r="20" spans="1:10">
      <c r="A20" s="34" t="s">
        <v>8</v>
      </c>
      <c r="B20" s="49" t="s">
        <v>48</v>
      </c>
      <c r="C20" s="34" t="s">
        <v>17</v>
      </c>
      <c r="D20" s="52" t="s">
        <v>37</v>
      </c>
      <c r="E20" s="34">
        <v>30</v>
      </c>
      <c r="F20" s="4"/>
      <c r="G20" s="35">
        <f t="shared" si="0"/>
        <v>0</v>
      </c>
      <c r="H20" s="35"/>
      <c r="J20" s="32"/>
    </row>
    <row r="21" spans="1:10">
      <c r="A21" s="34" t="s">
        <v>9</v>
      </c>
      <c r="B21" s="49" t="s">
        <v>48</v>
      </c>
      <c r="C21" s="34" t="s">
        <v>57</v>
      </c>
      <c r="D21" s="52" t="s">
        <v>37</v>
      </c>
      <c r="E21" s="34">
        <v>20</v>
      </c>
      <c r="F21" s="4"/>
      <c r="G21" s="35">
        <f t="shared" si="0"/>
        <v>0</v>
      </c>
      <c r="H21" s="35"/>
      <c r="J21" s="32"/>
    </row>
    <row r="22" spans="1:10">
      <c r="A22" s="34" t="s">
        <v>10</v>
      </c>
      <c r="B22" s="49" t="s">
        <v>48</v>
      </c>
      <c r="C22" s="53" t="s">
        <v>90</v>
      </c>
      <c r="D22" s="37" t="s">
        <v>37</v>
      </c>
      <c r="E22" s="37">
        <v>8</v>
      </c>
      <c r="F22" s="2"/>
      <c r="G22" s="35">
        <f t="shared" si="0"/>
        <v>0</v>
      </c>
      <c r="H22" s="35"/>
      <c r="J22" s="32"/>
    </row>
    <row r="23" spans="1:10">
      <c r="A23" s="53"/>
      <c r="B23" s="49"/>
      <c r="I23" s="32"/>
      <c r="J23" s="32"/>
    </row>
    <row r="24" spans="1:10">
      <c r="A24" s="53"/>
      <c r="B24" s="49"/>
      <c r="C24" s="34"/>
      <c r="D24" s="52"/>
      <c r="E24" s="34"/>
      <c r="F24" s="4"/>
      <c r="G24" s="50">
        <f>SUM(G13:G23)</f>
        <v>0</v>
      </c>
      <c r="I24" s="32"/>
      <c r="J24" s="32"/>
    </row>
    <row r="25" spans="1:10">
      <c r="I25" s="32"/>
      <c r="J25" s="32"/>
    </row>
    <row r="26" spans="1:10">
      <c r="A26" s="55"/>
      <c r="B26" s="56"/>
      <c r="C26" s="40" t="s">
        <v>60</v>
      </c>
      <c r="D26" s="40"/>
      <c r="E26" s="57"/>
      <c r="F26" s="17"/>
      <c r="G26" s="58"/>
      <c r="H26" s="35"/>
      <c r="I26" s="32"/>
      <c r="J26" s="32"/>
    </row>
    <row r="27" spans="1:10">
      <c r="A27" s="34"/>
      <c r="B27" s="49"/>
      <c r="C27" s="34"/>
      <c r="D27" s="34"/>
      <c r="E27" s="34"/>
      <c r="F27" s="4"/>
      <c r="G27" s="35"/>
      <c r="H27" s="35"/>
      <c r="I27" s="32"/>
      <c r="J27" s="53"/>
    </row>
    <row r="28" spans="1:10">
      <c r="A28" s="34" t="s">
        <v>1</v>
      </c>
      <c r="B28" s="49" t="s">
        <v>48</v>
      </c>
      <c r="C28" s="34" t="s">
        <v>91</v>
      </c>
      <c r="D28" s="52" t="s">
        <v>37</v>
      </c>
      <c r="E28" s="34">
        <v>14</v>
      </c>
      <c r="F28" s="4"/>
      <c r="G28" s="35">
        <f>(E28*F28)</f>
        <v>0</v>
      </c>
      <c r="H28" s="35"/>
      <c r="I28" s="32"/>
      <c r="J28" s="53"/>
    </row>
    <row r="29" spans="1:10">
      <c r="I29" s="32"/>
      <c r="J29" s="53"/>
    </row>
    <row r="30" spans="1:10">
      <c r="A30" s="34"/>
      <c r="B30" s="49"/>
      <c r="C30" s="34"/>
      <c r="D30" s="52"/>
      <c r="E30" s="53"/>
      <c r="F30" s="2"/>
      <c r="G30" s="50">
        <f>SUM(G28:G29)</f>
        <v>0</v>
      </c>
      <c r="I30" s="32"/>
      <c r="J30" s="53"/>
    </row>
    <row r="31" spans="1:10">
      <c r="I31" s="32"/>
      <c r="J31" s="53"/>
    </row>
    <row r="32" spans="1:10">
      <c r="A32" s="55"/>
      <c r="B32" s="56"/>
      <c r="C32" s="40" t="s">
        <v>61</v>
      </c>
      <c r="D32" s="40"/>
      <c r="E32" s="57"/>
      <c r="F32" s="17"/>
      <c r="G32" s="58"/>
      <c r="I32" s="32"/>
      <c r="J32" s="53"/>
    </row>
    <row r="33" spans="1:10">
      <c r="A33" s="34"/>
      <c r="B33" s="49"/>
      <c r="C33" s="34"/>
      <c r="D33" s="34"/>
      <c r="E33" s="34"/>
      <c r="F33" s="4"/>
      <c r="G33" s="35"/>
      <c r="I33" s="32"/>
      <c r="J33" s="53"/>
    </row>
    <row r="34" spans="1:10">
      <c r="A34" s="34" t="s">
        <v>1</v>
      </c>
      <c r="B34" s="49" t="s">
        <v>48</v>
      </c>
      <c r="C34" s="53" t="s">
        <v>84</v>
      </c>
      <c r="D34" s="52" t="s">
        <v>46</v>
      </c>
      <c r="E34" s="53">
        <v>10</v>
      </c>
      <c r="F34" s="4"/>
      <c r="G34" s="35">
        <f t="shared" ref="G34" si="1">E34*F34</f>
        <v>0</v>
      </c>
      <c r="J34" s="53"/>
    </row>
    <row r="35" spans="1:10">
      <c r="A35" s="34" t="s">
        <v>2</v>
      </c>
      <c r="B35" s="49" t="s">
        <v>48</v>
      </c>
      <c r="C35" s="53" t="s">
        <v>83</v>
      </c>
      <c r="D35" s="52" t="s">
        <v>46</v>
      </c>
      <c r="E35" s="53">
        <v>180</v>
      </c>
      <c r="F35" s="4"/>
      <c r="G35" s="35">
        <f>E35*F35</f>
        <v>0</v>
      </c>
      <c r="J35" s="53"/>
    </row>
    <row r="36" spans="1:10">
      <c r="A36" s="34" t="s">
        <v>3</v>
      </c>
      <c r="B36" s="49" t="s">
        <v>48</v>
      </c>
      <c r="C36" s="34" t="s">
        <v>114</v>
      </c>
      <c r="D36" s="37" t="s">
        <v>46</v>
      </c>
      <c r="E36" s="53">
        <v>130</v>
      </c>
      <c r="F36" s="2"/>
      <c r="G36" s="35">
        <f t="shared" ref="G36" si="2">E36*F36</f>
        <v>0</v>
      </c>
      <c r="J36" s="53"/>
    </row>
    <row r="37" spans="1:10">
      <c r="A37" s="34" t="s">
        <v>4</v>
      </c>
      <c r="B37" s="49" t="s">
        <v>48</v>
      </c>
      <c r="C37" s="34" t="s">
        <v>54</v>
      </c>
      <c r="D37" s="37" t="s">
        <v>46</v>
      </c>
      <c r="E37" s="53">
        <v>20</v>
      </c>
      <c r="F37" s="2"/>
      <c r="G37" s="35">
        <f>E37*F37</f>
        <v>0</v>
      </c>
      <c r="J37" s="53"/>
    </row>
    <row r="38" spans="1:10">
      <c r="A38" s="34" t="s">
        <v>5</v>
      </c>
      <c r="B38" s="49" t="s">
        <v>48</v>
      </c>
      <c r="C38" s="34" t="s">
        <v>85</v>
      </c>
      <c r="D38" s="37" t="s">
        <v>46</v>
      </c>
      <c r="E38" s="53">
        <v>10</v>
      </c>
      <c r="F38" s="2"/>
      <c r="G38" s="35">
        <f>E38*F38</f>
        <v>0</v>
      </c>
      <c r="J38" s="53"/>
    </row>
    <row r="39" spans="1:10">
      <c r="A39" s="34" t="s">
        <v>6</v>
      </c>
      <c r="B39" s="49" t="s">
        <v>48</v>
      </c>
      <c r="C39" s="53" t="s">
        <v>109</v>
      </c>
      <c r="D39" s="37" t="s">
        <v>46</v>
      </c>
      <c r="E39" s="53">
        <v>25</v>
      </c>
      <c r="F39" s="4"/>
      <c r="G39" s="35">
        <f t="shared" ref="G39" si="3">E39*F39</f>
        <v>0</v>
      </c>
      <c r="H39" s="35"/>
      <c r="I39" s="32"/>
      <c r="J39" s="53"/>
    </row>
    <row r="40" spans="1:10">
      <c r="A40" s="34" t="s">
        <v>7</v>
      </c>
      <c r="B40" s="49" t="s">
        <v>48</v>
      </c>
      <c r="C40" s="53" t="s">
        <v>92</v>
      </c>
      <c r="D40" s="37" t="s">
        <v>46</v>
      </c>
      <c r="E40" s="37">
        <v>110</v>
      </c>
      <c r="F40" s="2"/>
      <c r="G40" s="35">
        <f>E40*F40</f>
        <v>0</v>
      </c>
      <c r="I40" s="32"/>
      <c r="J40" s="53"/>
    </row>
    <row r="41" spans="1:10">
      <c r="A41" s="34"/>
      <c r="B41" s="49"/>
      <c r="C41" s="34"/>
      <c r="D41" s="37"/>
      <c r="E41" s="53"/>
      <c r="F41" s="2"/>
      <c r="G41" s="35"/>
      <c r="I41" s="32"/>
      <c r="J41" s="53"/>
    </row>
    <row r="42" spans="1:10">
      <c r="A42" s="53"/>
      <c r="B42" s="49"/>
      <c r="G42" s="50">
        <f>SUM(G34:G41)</f>
        <v>0</v>
      </c>
      <c r="I42" s="32"/>
      <c r="J42" s="53"/>
    </row>
    <row r="43" spans="1:10">
      <c r="J43" s="32"/>
    </row>
    <row r="44" spans="1:10">
      <c r="A44" s="39"/>
      <c r="B44" s="51"/>
      <c r="C44" s="40" t="s">
        <v>49</v>
      </c>
      <c r="D44" s="40"/>
      <c r="E44" s="40"/>
      <c r="F44" s="19"/>
      <c r="G44" s="41"/>
      <c r="J44" s="32"/>
    </row>
    <row r="45" spans="1:10">
      <c r="A45" s="34"/>
      <c r="B45" s="49"/>
      <c r="C45" s="34"/>
      <c r="D45" s="34"/>
      <c r="E45" s="34"/>
      <c r="F45" s="4"/>
      <c r="G45" s="35"/>
      <c r="J45" s="32"/>
    </row>
    <row r="46" spans="1:10">
      <c r="A46" s="34" t="s">
        <v>1</v>
      </c>
      <c r="B46" s="59" t="s">
        <v>48</v>
      </c>
      <c r="C46" s="34" t="s">
        <v>93</v>
      </c>
      <c r="D46" s="60" t="s">
        <v>46</v>
      </c>
      <c r="E46" s="34">
        <v>10</v>
      </c>
      <c r="F46" s="4"/>
      <c r="G46" s="35">
        <f>E46*F46</f>
        <v>0</v>
      </c>
      <c r="J46" s="32"/>
    </row>
    <row r="47" spans="1:10">
      <c r="A47" s="34" t="s">
        <v>2</v>
      </c>
      <c r="B47" s="59" t="s">
        <v>48</v>
      </c>
      <c r="C47" s="34" t="s">
        <v>115</v>
      </c>
      <c r="D47" s="60" t="s">
        <v>37</v>
      </c>
      <c r="E47" s="34">
        <v>1</v>
      </c>
      <c r="F47" s="4"/>
      <c r="G47" s="35">
        <f t="shared" ref="G47:G56" si="4">E47*F47</f>
        <v>0</v>
      </c>
      <c r="J47" s="32"/>
    </row>
    <row r="48" spans="1:10">
      <c r="A48" s="34" t="s">
        <v>3</v>
      </c>
      <c r="B48" s="59" t="s">
        <v>48</v>
      </c>
      <c r="C48" s="34" t="s">
        <v>75</v>
      </c>
      <c r="D48" s="60" t="s">
        <v>50</v>
      </c>
      <c r="E48" s="52">
        <v>0.15</v>
      </c>
      <c r="F48" s="15"/>
      <c r="G48" s="35">
        <f t="shared" si="4"/>
        <v>0</v>
      </c>
      <c r="J48" s="32"/>
    </row>
    <row r="49" spans="1:10" ht="22.5">
      <c r="A49" s="43" t="s">
        <v>4</v>
      </c>
      <c r="B49" s="62" t="s">
        <v>48</v>
      </c>
      <c r="C49" s="43" t="s">
        <v>62</v>
      </c>
      <c r="D49" s="63" t="s">
        <v>50</v>
      </c>
      <c r="E49" s="63">
        <v>0.15</v>
      </c>
      <c r="F49" s="85"/>
      <c r="G49" s="46">
        <f t="shared" si="4"/>
        <v>0</v>
      </c>
      <c r="J49" s="32"/>
    </row>
    <row r="50" spans="1:10" ht="22.5">
      <c r="A50" s="43" t="s">
        <v>5</v>
      </c>
      <c r="B50" s="62" t="s">
        <v>48</v>
      </c>
      <c r="C50" s="43" t="s">
        <v>74</v>
      </c>
      <c r="D50" s="63" t="s">
        <v>50</v>
      </c>
      <c r="E50" s="63">
        <v>0.15</v>
      </c>
      <c r="F50" s="85"/>
      <c r="G50" s="46">
        <f t="shared" si="4"/>
        <v>0</v>
      </c>
      <c r="J50" s="32"/>
    </row>
    <row r="51" spans="1:10">
      <c r="A51" s="34" t="s">
        <v>6</v>
      </c>
      <c r="B51" s="59" t="s">
        <v>48</v>
      </c>
      <c r="C51" s="53" t="s">
        <v>95</v>
      </c>
      <c r="D51" s="52" t="s">
        <v>46</v>
      </c>
      <c r="E51" s="53">
        <v>90</v>
      </c>
      <c r="F51" s="3"/>
      <c r="G51" s="35">
        <f t="shared" si="4"/>
        <v>0</v>
      </c>
      <c r="J51" s="32"/>
    </row>
    <row r="52" spans="1:10">
      <c r="A52" s="34" t="s">
        <v>7</v>
      </c>
      <c r="B52" s="59" t="s">
        <v>48</v>
      </c>
      <c r="C52" s="53" t="s">
        <v>96</v>
      </c>
      <c r="D52" s="52" t="s">
        <v>46</v>
      </c>
      <c r="E52" s="53">
        <v>90</v>
      </c>
      <c r="F52" s="3"/>
      <c r="G52" s="35">
        <f t="shared" si="4"/>
        <v>0</v>
      </c>
      <c r="J52" s="32"/>
    </row>
    <row r="53" spans="1:10">
      <c r="A53" s="34" t="s">
        <v>8</v>
      </c>
      <c r="B53" s="59" t="s">
        <v>48</v>
      </c>
      <c r="C53" s="53" t="s">
        <v>99</v>
      </c>
      <c r="D53" s="52" t="s">
        <v>46</v>
      </c>
      <c r="E53" s="53">
        <v>5</v>
      </c>
      <c r="F53" s="3"/>
      <c r="G53" s="35">
        <f t="shared" si="4"/>
        <v>0</v>
      </c>
      <c r="J53" s="32"/>
    </row>
    <row r="54" spans="1:10">
      <c r="A54" s="34" t="s">
        <v>9</v>
      </c>
      <c r="B54" s="59" t="s">
        <v>48</v>
      </c>
      <c r="C54" s="53" t="s">
        <v>100</v>
      </c>
      <c r="D54" s="52" t="s">
        <v>46</v>
      </c>
      <c r="E54" s="53">
        <v>5</v>
      </c>
      <c r="F54" s="3"/>
      <c r="G54" s="35">
        <f t="shared" si="4"/>
        <v>0</v>
      </c>
      <c r="J54" s="32"/>
    </row>
    <row r="55" spans="1:10">
      <c r="A55" s="34" t="s">
        <v>10</v>
      </c>
      <c r="B55" s="59" t="s">
        <v>48</v>
      </c>
      <c r="C55" s="53" t="s">
        <v>97</v>
      </c>
      <c r="D55" s="52" t="s">
        <v>78</v>
      </c>
      <c r="E55" s="53">
        <v>95</v>
      </c>
      <c r="F55" s="3"/>
      <c r="G55" s="35">
        <f t="shared" si="4"/>
        <v>0</v>
      </c>
      <c r="J55" s="32"/>
    </row>
    <row r="56" spans="1:10">
      <c r="A56" s="34" t="s">
        <v>24</v>
      </c>
      <c r="B56" s="59" t="s">
        <v>48</v>
      </c>
      <c r="C56" s="53" t="s">
        <v>98</v>
      </c>
      <c r="D56" s="52" t="s">
        <v>78</v>
      </c>
      <c r="E56" s="53">
        <v>95</v>
      </c>
      <c r="F56" s="3"/>
      <c r="G56" s="35">
        <f t="shared" si="4"/>
        <v>0</v>
      </c>
    </row>
    <row r="58" spans="1:10">
      <c r="A58" s="64"/>
      <c r="B58" s="65"/>
      <c r="G58" s="50">
        <f>SUM(G46:G57)</f>
        <v>0</v>
      </c>
    </row>
    <row r="59" spans="1:10">
      <c r="A59" s="64"/>
      <c r="B59" s="65"/>
      <c r="G59" s="66"/>
    </row>
    <row r="60" spans="1:10">
      <c r="A60" s="39"/>
      <c r="B60" s="51"/>
      <c r="C60" s="40" t="s">
        <v>51</v>
      </c>
      <c r="D60" s="40"/>
      <c r="E60" s="40"/>
      <c r="F60" s="19"/>
      <c r="G60" s="41"/>
    </row>
    <row r="61" spans="1:10">
      <c r="A61" s="34"/>
      <c r="B61" s="49"/>
      <c r="C61" s="34"/>
      <c r="D61" s="34"/>
      <c r="E61" s="34"/>
      <c r="F61" s="4"/>
      <c r="G61" s="35"/>
      <c r="I61" s="32"/>
    </row>
    <row r="62" spans="1:10">
      <c r="A62" s="34" t="s">
        <v>1</v>
      </c>
      <c r="B62" s="59" t="s">
        <v>48</v>
      </c>
      <c r="C62" s="34" t="s">
        <v>35</v>
      </c>
      <c r="D62" s="52" t="s">
        <v>55</v>
      </c>
      <c r="E62" s="52">
        <v>6</v>
      </c>
      <c r="F62" s="15"/>
      <c r="G62" s="61">
        <f t="shared" ref="G62:G69" si="5">E62*F62</f>
        <v>0</v>
      </c>
      <c r="I62" s="32"/>
    </row>
    <row r="63" spans="1:10">
      <c r="A63" s="34" t="s">
        <v>2</v>
      </c>
      <c r="B63" s="59" t="s">
        <v>48</v>
      </c>
      <c r="C63" s="34" t="s">
        <v>94</v>
      </c>
      <c r="D63" s="52" t="s">
        <v>55</v>
      </c>
      <c r="E63" s="52">
        <v>6</v>
      </c>
      <c r="F63" s="15"/>
      <c r="G63" s="61">
        <f t="shared" si="5"/>
        <v>0</v>
      </c>
      <c r="I63" s="32"/>
    </row>
    <row r="64" spans="1:10">
      <c r="A64" s="43" t="s">
        <v>3</v>
      </c>
      <c r="B64" s="62" t="s">
        <v>48</v>
      </c>
      <c r="C64" s="34" t="s">
        <v>34</v>
      </c>
      <c r="D64" s="52" t="s">
        <v>55</v>
      </c>
      <c r="E64" s="52">
        <v>2</v>
      </c>
      <c r="F64" s="15"/>
      <c r="G64" s="61">
        <f t="shared" si="5"/>
        <v>0</v>
      </c>
      <c r="I64" s="32"/>
    </row>
    <row r="65" spans="1:10">
      <c r="A65" s="43" t="s">
        <v>4</v>
      </c>
      <c r="B65" s="62" t="s">
        <v>48</v>
      </c>
      <c r="C65" s="53" t="s">
        <v>73</v>
      </c>
      <c r="D65" s="52" t="s">
        <v>55</v>
      </c>
      <c r="E65" s="52">
        <v>10</v>
      </c>
      <c r="F65" s="15"/>
      <c r="G65" s="61">
        <f t="shared" si="5"/>
        <v>0</v>
      </c>
      <c r="I65" s="32"/>
    </row>
    <row r="66" spans="1:10">
      <c r="A66" s="34" t="s">
        <v>5</v>
      </c>
      <c r="B66" s="59" t="s">
        <v>48</v>
      </c>
      <c r="C66" s="53" t="s">
        <v>58</v>
      </c>
      <c r="D66" s="52" t="s">
        <v>55</v>
      </c>
      <c r="E66" s="52">
        <v>6</v>
      </c>
      <c r="F66" s="15"/>
      <c r="G66" s="61">
        <f t="shared" si="5"/>
        <v>0</v>
      </c>
      <c r="I66" s="67"/>
      <c r="J66" s="32"/>
    </row>
    <row r="67" spans="1:10">
      <c r="A67" s="34" t="s">
        <v>6</v>
      </c>
      <c r="B67" s="59" t="s">
        <v>48</v>
      </c>
      <c r="C67" s="34" t="s">
        <v>36</v>
      </c>
      <c r="D67" s="52" t="s">
        <v>55</v>
      </c>
      <c r="E67" s="52">
        <v>4</v>
      </c>
      <c r="F67" s="15"/>
      <c r="G67" s="61">
        <f t="shared" si="5"/>
        <v>0</v>
      </c>
      <c r="I67" s="67"/>
      <c r="J67" s="68"/>
    </row>
    <row r="68" spans="1:10">
      <c r="A68" s="34" t="s">
        <v>7</v>
      </c>
      <c r="B68" s="59" t="s">
        <v>48</v>
      </c>
      <c r="C68" s="34" t="s">
        <v>12</v>
      </c>
      <c r="D68" s="52" t="s">
        <v>55</v>
      </c>
      <c r="E68" s="52">
        <v>2</v>
      </c>
      <c r="F68" s="15"/>
      <c r="G68" s="61">
        <f t="shared" si="5"/>
        <v>0</v>
      </c>
      <c r="I68" s="67"/>
      <c r="J68" s="68"/>
    </row>
    <row r="69" spans="1:10">
      <c r="A69" s="34" t="s">
        <v>8</v>
      </c>
      <c r="B69" s="59" t="s">
        <v>48</v>
      </c>
      <c r="C69" s="53" t="s">
        <v>71</v>
      </c>
      <c r="D69" s="52" t="s">
        <v>37</v>
      </c>
      <c r="E69" s="52">
        <v>1</v>
      </c>
      <c r="F69" s="15"/>
      <c r="G69" s="61">
        <f t="shared" si="5"/>
        <v>0</v>
      </c>
      <c r="I69" s="67"/>
      <c r="J69" s="68"/>
    </row>
    <row r="70" spans="1:10">
      <c r="H70" s="69"/>
      <c r="I70" s="54"/>
      <c r="J70" s="68"/>
    </row>
    <row r="71" spans="1:10">
      <c r="A71" s="34"/>
      <c r="B71" s="49"/>
      <c r="C71" s="34"/>
      <c r="D71" s="34"/>
      <c r="E71" s="34"/>
      <c r="F71" s="4"/>
      <c r="G71" s="50">
        <f>SUM(G62:G70)</f>
        <v>0</v>
      </c>
      <c r="H71" s="69"/>
      <c r="I71" s="67"/>
      <c r="J71" s="68"/>
    </row>
    <row r="72" spans="1:10">
      <c r="B72" s="70"/>
      <c r="I72" s="67"/>
      <c r="J72" s="68"/>
    </row>
    <row r="73" spans="1:10">
      <c r="A73" s="71"/>
      <c r="B73" s="72"/>
      <c r="C73" s="73"/>
      <c r="D73" s="73"/>
      <c r="E73" s="73"/>
      <c r="F73" s="21"/>
      <c r="G73" s="74"/>
      <c r="I73" s="54"/>
      <c r="J73" s="68"/>
    </row>
    <row r="74" spans="1:10">
      <c r="A74" s="75"/>
      <c r="B74" s="76"/>
      <c r="C74" s="77" t="s">
        <v>52</v>
      </c>
      <c r="D74" s="77"/>
      <c r="E74" s="77"/>
      <c r="F74" s="22"/>
      <c r="G74" s="78">
        <f>SUM(G71+G58+G42+G30+G24+G9)</f>
        <v>0</v>
      </c>
      <c r="I74" s="54"/>
      <c r="J74" s="68"/>
    </row>
    <row r="75" spans="1:10">
      <c r="A75" s="79"/>
      <c r="B75" s="80"/>
      <c r="C75" s="81"/>
      <c r="D75" s="81"/>
      <c r="E75" s="81"/>
      <c r="F75" s="23"/>
      <c r="G75" s="82"/>
      <c r="I75" s="54"/>
      <c r="J75" s="68"/>
    </row>
    <row r="76" spans="1:10">
      <c r="I76" s="54"/>
      <c r="J76" s="68"/>
    </row>
    <row r="77" spans="1:10">
      <c r="I77" s="83"/>
      <c r="J77" s="68"/>
    </row>
    <row r="78" spans="1:10">
      <c r="I78" s="83"/>
      <c r="J78" s="68"/>
    </row>
    <row r="79" spans="1:10">
      <c r="H79" s="69"/>
      <c r="I79" s="32"/>
      <c r="J79" s="68"/>
    </row>
    <row r="80" spans="1:10">
      <c r="H80" s="69"/>
      <c r="I80" s="32"/>
    </row>
    <row r="81" spans="8:10">
      <c r="H81" s="69"/>
      <c r="I81" s="32"/>
      <c r="J81" s="68"/>
    </row>
    <row r="82" spans="8:10">
      <c r="H82" s="48"/>
      <c r="I82" s="32"/>
      <c r="J82" s="68"/>
    </row>
    <row r="83" spans="8:10">
      <c r="H83" s="48"/>
      <c r="I83" s="32"/>
    </row>
    <row r="84" spans="8:10">
      <c r="H84" s="48"/>
      <c r="I84" s="32"/>
    </row>
    <row r="85" spans="8:10">
      <c r="H85" s="48"/>
      <c r="I85" s="32"/>
    </row>
    <row r="86" spans="8:10">
      <c r="H86" s="48"/>
      <c r="I86" s="32"/>
    </row>
    <row r="87" spans="8:10">
      <c r="H87" s="48"/>
      <c r="J87" s="53"/>
    </row>
    <row r="88" spans="8:10">
      <c r="I88" s="32"/>
      <c r="J88" s="53"/>
    </row>
    <row r="89" spans="8:10">
      <c r="H89" s="69"/>
      <c r="I89" s="32"/>
      <c r="J89" s="53"/>
    </row>
    <row r="90" spans="8:10">
      <c r="I90" s="32"/>
      <c r="J90" s="53"/>
    </row>
    <row r="91" spans="8:10">
      <c r="I91" s="32"/>
      <c r="J91" s="53"/>
    </row>
    <row r="92" spans="8:10">
      <c r="I92" s="32"/>
      <c r="J92" s="53"/>
    </row>
    <row r="93" spans="8:10">
      <c r="H93" s="69"/>
      <c r="I93" s="32"/>
      <c r="J93" s="53"/>
    </row>
    <row r="94" spans="8:10">
      <c r="I94" s="32"/>
      <c r="J94" s="53"/>
    </row>
    <row r="106" spans="1:8">
      <c r="A106" s="69"/>
      <c r="B106" s="69"/>
      <c r="C106" s="69"/>
      <c r="D106" s="69"/>
      <c r="E106" s="69"/>
      <c r="F106" s="20"/>
      <c r="G106" s="48"/>
    </row>
    <row r="108" spans="1:8">
      <c r="H108" s="69"/>
    </row>
    <row r="109" spans="1:8">
      <c r="H109" s="69"/>
    </row>
    <row r="111" spans="1:8">
      <c r="H111" s="69"/>
    </row>
    <row r="112" spans="1:8">
      <c r="H112" s="69"/>
    </row>
    <row r="113" spans="8:9">
      <c r="H113" s="69"/>
    </row>
    <row r="114" spans="8:9">
      <c r="H114" s="69"/>
    </row>
    <row r="115" spans="8:9">
      <c r="H115" s="69"/>
      <c r="I115" s="53"/>
    </row>
    <row r="116" spans="8:9">
      <c r="I116" s="53"/>
    </row>
    <row r="117" spans="8:9">
      <c r="I117" s="53"/>
    </row>
    <row r="118" spans="8:9">
      <c r="I118" s="32"/>
    </row>
    <row r="119" spans="8:9">
      <c r="H119" s="48"/>
    </row>
    <row r="129" spans="9:9">
      <c r="I129" s="84"/>
    </row>
    <row r="131" spans="9:9">
      <c r="I131" s="84"/>
    </row>
    <row r="132" spans="9:9">
      <c r="I132" s="84"/>
    </row>
    <row r="145" spans="8:9">
      <c r="I145" s="84"/>
    </row>
    <row r="148" spans="8:9" ht="12" customHeight="1"/>
    <row r="149" spans="8:9" ht="12" customHeight="1"/>
    <row r="150" spans="8:9" ht="12" customHeight="1"/>
    <row r="151" spans="8:9" ht="12" customHeight="1"/>
    <row r="152" spans="8:9" ht="12" customHeight="1"/>
    <row r="153" spans="8:9" ht="12" customHeight="1"/>
    <row r="154" spans="8:9" ht="12" customHeight="1"/>
    <row r="155" spans="8:9" ht="12" customHeight="1"/>
    <row r="156" spans="8:9" ht="12" customHeight="1"/>
    <row r="157" spans="8:9" ht="12" customHeight="1"/>
    <row r="158" spans="8:9" ht="12" customHeight="1"/>
    <row r="159" spans="8:9" ht="12" customHeight="1"/>
    <row r="160" spans="8:9" ht="12" customHeight="1">
      <c r="H160" s="48"/>
    </row>
    <row r="161" spans="8:8" ht="12" customHeight="1">
      <c r="H161" s="48"/>
    </row>
    <row r="162" spans="8:8" ht="12" customHeight="1"/>
    <row r="163" spans="8:8" ht="11.1" customHeight="1"/>
    <row r="164" spans="8:8" ht="11.1" customHeight="1"/>
    <row r="165" spans="8:8" ht="11.1" customHeight="1"/>
    <row r="166" spans="8:8" ht="11.1" customHeight="1"/>
    <row r="167" spans="8:8" ht="11.1" customHeight="1"/>
    <row r="168" spans="8:8" ht="11.1" customHeight="1"/>
    <row r="169" spans="8:8" ht="11.1" customHeight="1"/>
    <row r="170" spans="8:8" ht="11.1" customHeight="1"/>
    <row r="171" spans="8:8" ht="9.9499999999999993" customHeight="1"/>
    <row r="172" spans="8:8" ht="11.1" customHeight="1"/>
    <row r="173" spans="8:8" ht="9.9499999999999993" customHeight="1"/>
    <row r="174" spans="8:8" ht="12" customHeight="1"/>
    <row r="175" spans="8:8" ht="12" customHeight="1"/>
    <row r="176" spans="8:8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</sheetData>
  <sheetProtection algorithmName="SHA-512" hashValue="aruUOz2R6tLITBHUOjzUZfJ4Auah70bfl+EzQzB8RddohHKLz9IlqDXb4CvsMpBJT3JXorBzEyepQHdwNuD4nQ==" saltValue="ln4R0sspOoLonJq1vbhHRg==" spinCount="100000" sheet="1" objects="1" scenarios="1"/>
  <pageMargins left="0.59055118110236227" right="0.59055118110236227" top="0.78740157480314965" bottom="0.78740157480314965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materiál silno</vt:lpstr>
      <vt:lpstr>montáž silno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Krátký</dc:creator>
  <cp:lastModifiedBy>Kudela Petr</cp:lastModifiedBy>
  <cp:lastPrinted>2023-05-24T11:47:21Z</cp:lastPrinted>
  <dcterms:created xsi:type="dcterms:W3CDTF">2010-03-22T16:09:59Z</dcterms:created>
  <dcterms:modified xsi:type="dcterms:W3CDTF">2026-02-20T10:41:47Z</dcterms:modified>
</cp:coreProperties>
</file>